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XPpUZVVtT9t9rTk67OyAXYogiO6/Blu9jGDaaGyawLqlPnSrGvIhXg5br0rMUmuA7CadRLVreZ39tq3LUWqGFw==" workbookSaltValue="gg46+pkIWAtAIEwMMmm9/A==" workbookSpinCount="100000" lockStructure="1"/>
  <bookViews>
    <workbookView xWindow="0" yWindow="0" windowWidth="10215" windowHeight="67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<sst xmlns="http://schemas.openxmlformats.org/spreadsheetml/2006/main" count="228" uniqueCount="115">
  <si>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</si>
  <si>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</si>
  <si>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</si>
  <si>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</si>
  <si>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</si>
  <si>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</si>
  <si>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</si>
  <si>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</si>
  <si>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</si>
  <si>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</si>
  <si>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</si>
  <si>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</si>
  <si>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</si>
  <si>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</si>
  <si>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</si>
  <si>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</si>
  <si>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</si>
  <si>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</si>
  <si>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</si>
  <si>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</si>
  <si>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</si>
  <si>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</si>
  <si>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</si>
  <si>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</si>
  <si>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</si>
  <si>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</si>
  <si>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</si>
  <si>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</si>
  <si>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</si>
  <si>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</si>
  <si>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</si>
  <si>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</si>
  <si>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</si>
  <si>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</si>
  <si>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</si>
  <si>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</si>
  <si>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</si>
  <si>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</si>
  <si>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</si>
  <si>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</si>
  <si>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</si>
  <si>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</si>
  <si>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</si>
  <si>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</si>
  <si>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</si>
  <si>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</si>
  <si>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</si>
  <si>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</si>
  <si>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</si>
  <si>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</si>
  <si>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</si>
  <si>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</si>
  <si>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</si>
  <si>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</si>
  <si>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</si>
  <si>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</si>
  <si>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</si>
  <si>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</si>
  <si>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</si>
  <si>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</si>
  <si>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</si>
  <si>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</si>
  <si>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</si>
  <si>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</si>
  <si>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</si>
  <si>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</si>
  <si>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</si>
  <si>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</si>
  <si>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</si>
  <si>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</si>
  <si>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</si>
  <si>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</si>
  <si>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</si>
  <si>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</si>
  <si>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</si>
  <si>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</si>
  <si>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</si>
  <si>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</si>
  <si>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</si>
  <si>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</si>
  <si>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</si>
  <si>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</si>
  <si>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</si>
  <si>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</si>
  <si>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</si>
  <si>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</si>
  <si>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</si>
  <si>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</si>
  <si>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</si>
  <si>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</si>
  <si>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</si>
  <si>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</si>
  <si>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</si>
  <si>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南知多町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</si>
  <si>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</si>
  <si>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</si>
  <si>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</si>
  <si>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</si>
  <si>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</si>
  <si>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</si>
  <si>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</si>
  <si>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</si>
  <si>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</si>
  <si>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</si>
  <si>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</si>
  <si>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</si>
  <si>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</si>
  <si>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</si>
  <si>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</si>
  <si>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</si>
  <si>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</si>
  <si>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</si>
  <si>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①経常収支比率は100％以上である。②累積欠損金比率は0であるが、経営的には離島を有するという特性により一般会計から繰入金を入れることで黒字経営を続けている。観光業及び漁業の不振により大口使用者の水道料金収入の減収が続いているため、⑤料金回収率は低下している。また、使用水量の減少は⑦施設利用率低下の要因にもなっている。
・東日本大震災を契機に給水拠点までの大口径管路の耐震化（重要給水管の更新）を主に進めてきたことにより借入金が増加したため、国や県の補助金を活用し借入金の抑制に努めている。
・居住地等の給配水区域が山や海により分断されている特殊な地形であり、これらに対応する施設を維持管理しているため、類似団体に比べ水道料金が高くなっている。
・海底送水管（陸上部）や大口径配水管の漏水があったため⑧有収率が減少した。今後は漏水調査等を行い、有収率上昇に向けて努めていく。また、通常経費も精査し、経費節減により引き続き健全経営に努める。</t>
    <rPh sb="2" eb="4">
      <t>ケイジョウ</t>
    </rPh>
    <rPh sb="4" eb="6">
      <t>シュウシ</t>
    </rPh>
    <rPh sb="6" eb="8">
      <t>ヒリツ</t>
    </rPh>
    <rPh sb="13" eb="15">
      <t>イジョウ</t>
    </rPh>
    <rPh sb="20" eb="22">
      <t>ルイセキ</t>
    </rPh>
    <rPh sb="22" eb="24">
      <t>ケッソン</t>
    </rPh>
    <rPh sb="24" eb="25">
      <t>キン</t>
    </rPh>
    <rPh sb="25" eb="27">
      <t>ヒリツ</t>
    </rPh>
    <rPh sb="34" eb="37">
      <t>ケイエイテキ</t>
    </rPh>
    <rPh sb="39" eb="41">
      <t>リトウ</t>
    </rPh>
    <rPh sb="42" eb="43">
      <t>ユウ</t>
    </rPh>
    <rPh sb="48" eb="50">
      <t>トクセイ</t>
    </rPh>
    <rPh sb="53" eb="55">
      <t>イッパン</t>
    </rPh>
    <rPh sb="55" eb="57">
      <t>カイケイ</t>
    </rPh>
    <rPh sb="59" eb="61">
      <t>クリイレ</t>
    </rPh>
    <rPh sb="61" eb="62">
      <t>キン</t>
    </rPh>
    <rPh sb="63" eb="64">
      <t>イ</t>
    </rPh>
    <rPh sb="69" eb="71">
      <t>クロジ</t>
    </rPh>
    <rPh sb="71" eb="73">
      <t>ケイエイ</t>
    </rPh>
    <rPh sb="74" eb="75">
      <t>ツヅ</t>
    </rPh>
    <rPh sb="80" eb="82">
      <t>カンコウ</t>
    </rPh>
    <rPh sb="82" eb="83">
      <t>ギョウ</t>
    </rPh>
    <rPh sb="83" eb="84">
      <t>オヨ</t>
    </rPh>
    <rPh sb="85" eb="87">
      <t>ギョギョウ</t>
    </rPh>
    <rPh sb="88" eb="90">
      <t>フシン</t>
    </rPh>
    <rPh sb="93" eb="95">
      <t>オオグチ</t>
    </rPh>
    <rPh sb="95" eb="98">
      <t>シヨウシャ</t>
    </rPh>
    <rPh sb="99" eb="101">
      <t>スイドウ</t>
    </rPh>
    <rPh sb="101" eb="103">
      <t>リョウキン</t>
    </rPh>
    <rPh sb="103" eb="105">
      <t>シュウニュウ</t>
    </rPh>
    <rPh sb="106" eb="108">
      <t>ゲンシュウ</t>
    </rPh>
    <rPh sb="109" eb="110">
      <t>ツヅ</t>
    </rPh>
    <rPh sb="118" eb="120">
      <t>リョウキン</t>
    </rPh>
    <rPh sb="120" eb="122">
      <t>カイシュウ</t>
    </rPh>
    <rPh sb="122" eb="123">
      <t>リツ</t>
    </rPh>
    <rPh sb="124" eb="126">
      <t>テイカ</t>
    </rPh>
    <rPh sb="134" eb="136">
      <t>シヨウ</t>
    </rPh>
    <rPh sb="136" eb="138">
      <t>スイリョウ</t>
    </rPh>
    <rPh sb="139" eb="141">
      <t>ゲンショウ</t>
    </rPh>
    <rPh sb="143" eb="145">
      <t>シセツ</t>
    </rPh>
    <rPh sb="145" eb="147">
      <t>リヨウ</t>
    </rPh>
    <rPh sb="147" eb="148">
      <t>リツ</t>
    </rPh>
    <rPh sb="148" eb="150">
      <t>テイカ</t>
    </rPh>
    <rPh sb="151" eb="153">
      <t>ヨウイン</t>
    </rPh>
    <rPh sb="163" eb="164">
      <t>ヒガシ</t>
    </rPh>
    <rPh sb="164" eb="166">
      <t>ニホン</t>
    </rPh>
    <rPh sb="166" eb="169">
      <t>ダイシンサイ</t>
    </rPh>
    <rPh sb="170" eb="172">
      <t>ケイキ</t>
    </rPh>
    <rPh sb="173" eb="175">
      <t>キュウスイ</t>
    </rPh>
    <rPh sb="175" eb="177">
      <t>キョテン</t>
    </rPh>
    <rPh sb="180" eb="183">
      <t>ダイコウケイ</t>
    </rPh>
    <rPh sb="183" eb="185">
      <t>カンロ</t>
    </rPh>
    <rPh sb="186" eb="189">
      <t>タイシンカ</t>
    </rPh>
    <rPh sb="190" eb="192">
      <t>ジュウヨウ</t>
    </rPh>
    <rPh sb="192" eb="195">
      <t>キュウスイカン</t>
    </rPh>
    <rPh sb="196" eb="198">
      <t>コウシン</t>
    </rPh>
    <rPh sb="200" eb="201">
      <t>オモ</t>
    </rPh>
    <rPh sb="202" eb="203">
      <t>スス</t>
    </rPh>
    <rPh sb="212" eb="214">
      <t>カリイレ</t>
    </rPh>
    <rPh sb="214" eb="215">
      <t>キン</t>
    </rPh>
    <rPh sb="216" eb="218">
      <t>ゾウカ</t>
    </rPh>
    <rPh sb="223" eb="224">
      <t>クニ</t>
    </rPh>
    <rPh sb="225" eb="226">
      <t>ケン</t>
    </rPh>
    <rPh sb="227" eb="230">
      <t>ホジョキン</t>
    </rPh>
    <rPh sb="231" eb="233">
      <t>カツヨウ</t>
    </rPh>
    <rPh sb="234" eb="236">
      <t>カリイレ</t>
    </rPh>
    <rPh sb="236" eb="237">
      <t>キン</t>
    </rPh>
    <rPh sb="238" eb="240">
      <t>ヨクセイ</t>
    </rPh>
    <rPh sb="241" eb="242">
      <t>ツト</t>
    </rPh>
    <rPh sb="249" eb="252">
      <t>キョジュウチ</t>
    </rPh>
    <rPh sb="252" eb="253">
      <t>トウ</t>
    </rPh>
    <rPh sb="326" eb="328">
      <t>カイテイ</t>
    </rPh>
    <rPh sb="328" eb="331">
      <t>ソウスイカン</t>
    </rPh>
    <rPh sb="332" eb="334">
      <t>リクジョウ</t>
    </rPh>
    <rPh sb="334" eb="335">
      <t>ブ</t>
    </rPh>
    <phoneticPr fontId="4"/>
  </si>
  <si>
    <r>
      <t>・東日本大震災を契機に、平成27年度作成の「南知多町水道施設更新計画（平成28年度～令和7年度）」により</t>
    </r>
    <r>
      <rPr>
        <sz val="10"/>
        <rFont val="ＭＳ ゴシック"/>
        <family val="3"/>
        <charset val="128"/>
      </rPr>
      <t>進めてきた</t>
    </r>
    <r>
      <rPr>
        <sz val="10"/>
        <color theme="1"/>
        <rFont val="ＭＳ ゴシック"/>
        <family val="3"/>
        <charset val="128"/>
      </rPr>
      <t>配水池や避難所、医療施設などの給水拠点までの大口径管路の耐震化がほぼ完了し、その他の管路の更新及び耐震化を進めていくことができたため、③管路更新率の指標では類似団体の平均値を上回る数値となった。しかしながら、更新計画の初年度である平成28年度は、主要管路の耐震化（更新）に力を入れ実施したことにより他の年度と比較し管路更新率が大幅に伸びたものの、逼迫する財政により、管路の更新が思うようにできず、年々管路更新率が減少している。また、電気設備、ポンプ設備等の機械・装置で耐用年数の経過した資産を更新できていないことから、①有形固定資産減価償却率</t>
    </r>
    <r>
      <rPr>
        <sz val="10"/>
        <rFont val="ＭＳ ゴシック"/>
        <family val="3"/>
        <charset val="128"/>
      </rPr>
      <t>が</t>
    </r>
    <r>
      <rPr>
        <sz val="10"/>
        <color theme="1"/>
        <rFont val="ＭＳ ゴシック"/>
        <family val="3"/>
        <charset val="128"/>
      </rPr>
      <t>大幅に上昇し、類似団体の平均値を上回っている。今後は、現在（令和2年度）策定中の「南知多町水道事業基本計画」を基に計画的に施設更新を進めて行く。</t>
    </r>
    <rPh sb="1" eb="2">
      <t>ヒガシ</t>
    </rPh>
    <rPh sb="2" eb="4">
      <t>ニホン</t>
    </rPh>
    <rPh sb="4" eb="7">
      <t>ダイシンサイ</t>
    </rPh>
    <rPh sb="8" eb="10">
      <t>ケイキ</t>
    </rPh>
    <rPh sb="12" eb="14">
      <t>ヘイセイ</t>
    </rPh>
    <rPh sb="16" eb="18">
      <t>ネンド</t>
    </rPh>
    <rPh sb="18" eb="20">
      <t>サクセイ</t>
    </rPh>
    <rPh sb="22" eb="26">
      <t>ミナミチタチョウ</t>
    </rPh>
    <rPh sb="26" eb="28">
      <t>スイドウ</t>
    </rPh>
    <rPh sb="28" eb="30">
      <t>シセツ</t>
    </rPh>
    <rPh sb="30" eb="32">
      <t>コウシン</t>
    </rPh>
    <rPh sb="32" eb="34">
      <t>ケイカク</t>
    </rPh>
    <rPh sb="35" eb="37">
      <t>ヘイセイ</t>
    </rPh>
    <rPh sb="39" eb="41">
      <t>ネンド</t>
    </rPh>
    <rPh sb="42" eb="44">
      <t>レイワ</t>
    </rPh>
    <rPh sb="45" eb="46">
      <t>ネン</t>
    </rPh>
    <rPh sb="46" eb="47">
      <t>ド</t>
    </rPh>
    <rPh sb="52" eb="53">
      <t>スス</t>
    </rPh>
    <rPh sb="57" eb="60">
      <t>ハイスイチ</t>
    </rPh>
    <rPh sb="61" eb="64">
      <t>ヒナンジョ</t>
    </rPh>
    <rPh sb="65" eb="67">
      <t>イリョウ</t>
    </rPh>
    <rPh sb="67" eb="69">
      <t>シセツ</t>
    </rPh>
    <rPh sb="72" eb="74">
      <t>キュウスイ</t>
    </rPh>
    <rPh sb="74" eb="76">
      <t>キョテン</t>
    </rPh>
    <rPh sb="79" eb="82">
      <t>ダイコウケイ</t>
    </rPh>
    <rPh sb="82" eb="84">
      <t>カンロ</t>
    </rPh>
    <rPh sb="85" eb="88">
      <t>タイシンカ</t>
    </rPh>
    <rPh sb="91" eb="93">
      <t>カンリョウ</t>
    </rPh>
    <rPh sb="97" eb="98">
      <t>タ</t>
    </rPh>
    <rPh sb="99" eb="101">
      <t>カンロ</t>
    </rPh>
    <rPh sb="102" eb="104">
      <t>コウシン</t>
    </rPh>
    <rPh sb="104" eb="105">
      <t>オヨ</t>
    </rPh>
    <rPh sb="106" eb="109">
      <t>タイシンカ</t>
    </rPh>
    <rPh sb="110" eb="111">
      <t>スス</t>
    </rPh>
    <rPh sb="125" eb="127">
      <t>カンロ</t>
    </rPh>
    <rPh sb="127" eb="129">
      <t>コウシン</t>
    </rPh>
    <rPh sb="129" eb="130">
      <t>リツ</t>
    </rPh>
    <rPh sb="131" eb="133">
      <t>シヒョウ</t>
    </rPh>
    <rPh sb="135" eb="137">
      <t>ルイジ</t>
    </rPh>
    <rPh sb="137" eb="139">
      <t>ダンタイ</t>
    </rPh>
    <rPh sb="140" eb="143">
      <t>ヘイキンチ</t>
    </rPh>
    <rPh sb="144" eb="146">
      <t>ウワマワ</t>
    </rPh>
    <rPh sb="147" eb="149">
      <t>スウチ</t>
    </rPh>
    <rPh sb="161" eb="163">
      <t>コウシン</t>
    </rPh>
    <rPh sb="163" eb="165">
      <t>ケイカク</t>
    </rPh>
    <rPh sb="166" eb="169">
      <t>ショネンド</t>
    </rPh>
    <rPh sb="172" eb="174">
      <t>ヘイセイ</t>
    </rPh>
    <rPh sb="176" eb="178">
      <t>ネンド</t>
    </rPh>
    <rPh sb="180" eb="182">
      <t>シュヨウ</t>
    </rPh>
    <rPh sb="182" eb="184">
      <t>カンロ</t>
    </rPh>
    <rPh sb="185" eb="188">
      <t>タイシンカ</t>
    </rPh>
    <rPh sb="189" eb="191">
      <t>コウシン</t>
    </rPh>
    <rPh sb="193" eb="194">
      <t>チカラ</t>
    </rPh>
    <rPh sb="195" eb="196">
      <t>イ</t>
    </rPh>
    <rPh sb="197" eb="199">
      <t>ジッシ</t>
    </rPh>
    <rPh sb="206" eb="207">
      <t>タ</t>
    </rPh>
    <rPh sb="208" eb="210">
      <t>ネンド</t>
    </rPh>
    <rPh sb="211" eb="213">
      <t>ヒカク</t>
    </rPh>
    <rPh sb="214" eb="216">
      <t>カンロ</t>
    </rPh>
    <rPh sb="216" eb="218">
      <t>コウシン</t>
    </rPh>
    <rPh sb="218" eb="219">
      <t>リツ</t>
    </rPh>
    <rPh sb="220" eb="222">
      <t>オオハバ</t>
    </rPh>
    <rPh sb="223" eb="224">
      <t>ノ</t>
    </rPh>
    <rPh sb="230" eb="232">
      <t>ヒッパク</t>
    </rPh>
    <rPh sb="234" eb="236">
      <t>ザイセイ</t>
    </rPh>
    <rPh sb="240" eb="242">
      <t>カンロ</t>
    </rPh>
    <rPh sb="243" eb="245">
      <t>コウシン</t>
    </rPh>
    <rPh sb="246" eb="247">
      <t>オモ</t>
    </rPh>
    <rPh sb="255" eb="257">
      <t>ネンネン</t>
    </rPh>
    <rPh sb="257" eb="259">
      <t>カンロ</t>
    </rPh>
    <rPh sb="259" eb="261">
      <t>コウシン</t>
    </rPh>
    <rPh sb="261" eb="262">
      <t>リツ</t>
    </rPh>
    <rPh sb="263" eb="265">
      <t>ゲンショウ</t>
    </rPh>
    <rPh sb="273" eb="275">
      <t>デンキ</t>
    </rPh>
    <rPh sb="275" eb="277">
      <t>セツビ</t>
    </rPh>
    <rPh sb="281" eb="283">
      <t>セツビ</t>
    </rPh>
    <rPh sb="283" eb="284">
      <t>トウ</t>
    </rPh>
    <rPh sb="285" eb="287">
      <t>キカイ</t>
    </rPh>
    <rPh sb="288" eb="290">
      <t>ソウチ</t>
    </rPh>
    <rPh sb="291" eb="293">
      <t>タイヨウ</t>
    </rPh>
    <rPh sb="293" eb="295">
      <t>ネンスウ</t>
    </rPh>
    <rPh sb="296" eb="298">
      <t>ケイカ</t>
    </rPh>
    <rPh sb="300" eb="302">
      <t>シサン</t>
    </rPh>
    <rPh sb="303" eb="305">
      <t>コウシン</t>
    </rPh>
    <rPh sb="317" eb="319">
      <t>ユウケイ</t>
    </rPh>
    <rPh sb="319" eb="321">
      <t>コテイ</t>
    </rPh>
    <rPh sb="321" eb="323">
      <t>シサン</t>
    </rPh>
    <rPh sb="323" eb="325">
      <t>ゲンカ</t>
    </rPh>
    <rPh sb="325" eb="327">
      <t>ショウキャク</t>
    </rPh>
    <rPh sb="327" eb="328">
      <t>リツ</t>
    </rPh>
    <rPh sb="329" eb="331">
      <t>オオハバ</t>
    </rPh>
    <rPh sb="332" eb="334">
      <t>ジョウショウ</t>
    </rPh>
    <rPh sb="336" eb="338">
      <t>ルイジ</t>
    </rPh>
    <rPh sb="338" eb="340">
      <t>ダンタイ</t>
    </rPh>
    <rPh sb="341" eb="344">
      <t>ヘイキンチ</t>
    </rPh>
    <rPh sb="345" eb="347">
      <t>ウワマワ</t>
    </rPh>
    <rPh sb="352" eb="354">
      <t>コンゴ</t>
    </rPh>
    <rPh sb="356" eb="358">
      <t>ゲンザイ</t>
    </rPh>
    <rPh sb="359" eb="361">
      <t>レイワ</t>
    </rPh>
    <rPh sb="362" eb="363">
      <t>ネン</t>
    </rPh>
    <rPh sb="363" eb="364">
      <t>ド</t>
    </rPh>
    <rPh sb="365" eb="367">
      <t>サクテイ</t>
    </rPh>
    <rPh sb="370" eb="374">
      <t>ミナミチタチョウ</t>
    </rPh>
    <rPh sb="374" eb="376">
      <t>スイドウ</t>
    </rPh>
    <rPh sb="376" eb="378">
      <t>ジギョウ</t>
    </rPh>
    <rPh sb="378" eb="380">
      <t>キホン</t>
    </rPh>
    <rPh sb="380" eb="382">
      <t>ケイカク</t>
    </rPh>
    <rPh sb="384" eb="385">
      <t>モト</t>
    </rPh>
    <rPh sb="386" eb="389">
      <t>ケイカクテキ</t>
    </rPh>
    <rPh sb="390" eb="392">
      <t>シセツ</t>
    </rPh>
    <rPh sb="392" eb="394">
      <t>コウシン</t>
    </rPh>
    <rPh sb="395" eb="396">
      <t>スス</t>
    </rPh>
    <rPh sb="398" eb="399">
      <t>イ</t>
    </rPh>
    <phoneticPr fontId="4"/>
  </si>
  <si>
    <r>
      <t>・給水人口の減少、大口使用者である各産業の事業所の使用水量と料金収入の減少が続いているため、収益に大きく影響し、経営の健全性の指標数値の低下を招いているが、今後も安心で安全な水道水を供給していくためには施設や管路網は大規模災害に対応できるよう計画的に整備・更新をする必要がある。また、経費節減を図ることは勿論であるが、現在策定中の収支バランス・投資バランスを総合的にまとめた経営戦略</t>
    </r>
    <r>
      <rPr>
        <sz val="11"/>
        <rFont val="ＭＳ ゴシック"/>
        <family val="3"/>
        <charset val="128"/>
      </rPr>
      <t>を含む「南知多町水道事業基本計画」を</t>
    </r>
    <r>
      <rPr>
        <sz val="11"/>
        <color theme="1"/>
        <rFont val="ＭＳ ゴシック"/>
        <family val="3"/>
        <charset val="128"/>
      </rPr>
      <t>基に事業の安定した経営を図っていく。</t>
    </r>
    <rPh sb="1" eb="3">
      <t>キュウスイ</t>
    </rPh>
    <rPh sb="3" eb="5">
      <t>ジンコウ</t>
    </rPh>
    <rPh sb="6" eb="8">
      <t>ゲンショウ</t>
    </rPh>
    <rPh sb="9" eb="11">
      <t>オオグチ</t>
    </rPh>
    <rPh sb="11" eb="14">
      <t>シヨウシャ</t>
    </rPh>
    <rPh sb="17" eb="18">
      <t>カク</t>
    </rPh>
    <rPh sb="18" eb="20">
      <t>サンギョウ</t>
    </rPh>
    <rPh sb="21" eb="24">
      <t>ジギョウショ</t>
    </rPh>
    <rPh sb="25" eb="27">
      <t>シヨウ</t>
    </rPh>
    <rPh sb="27" eb="29">
      <t>スイリョウ</t>
    </rPh>
    <rPh sb="30" eb="32">
      <t>リョウキン</t>
    </rPh>
    <rPh sb="32" eb="34">
      <t>シュウニュウ</t>
    </rPh>
    <rPh sb="35" eb="37">
      <t>ゲンショウ</t>
    </rPh>
    <rPh sb="38" eb="39">
      <t>ツヅ</t>
    </rPh>
    <rPh sb="46" eb="48">
      <t>シュウエキ</t>
    </rPh>
    <rPh sb="49" eb="50">
      <t>オオ</t>
    </rPh>
    <rPh sb="52" eb="54">
      <t>エイキョウ</t>
    </rPh>
    <rPh sb="56" eb="58">
      <t>ケイエイ</t>
    </rPh>
    <rPh sb="59" eb="62">
      <t>ケンゼンセイ</t>
    </rPh>
    <rPh sb="63" eb="65">
      <t>シヒョウ</t>
    </rPh>
    <rPh sb="65" eb="67">
      <t>スウチ</t>
    </rPh>
    <rPh sb="68" eb="70">
      <t>テイカ</t>
    </rPh>
    <rPh sb="71" eb="72">
      <t>マネ</t>
    </rPh>
    <rPh sb="78" eb="80">
      <t>コンゴ</t>
    </rPh>
    <rPh sb="81" eb="83">
      <t>アンシン</t>
    </rPh>
    <rPh sb="84" eb="86">
      <t>アンゼン</t>
    </rPh>
    <rPh sb="87" eb="90">
      <t>スイドウスイ</t>
    </rPh>
    <rPh sb="91" eb="93">
      <t>キョウキュウ</t>
    </rPh>
    <rPh sb="101" eb="103">
      <t>シセツ</t>
    </rPh>
    <rPh sb="104" eb="106">
      <t>カンロ</t>
    </rPh>
    <rPh sb="106" eb="107">
      <t>モウ</t>
    </rPh>
    <rPh sb="108" eb="111">
      <t>ダイキボ</t>
    </rPh>
    <rPh sb="111" eb="113">
      <t>サイガイ</t>
    </rPh>
    <rPh sb="114" eb="116">
      <t>タイオウ</t>
    </rPh>
    <rPh sb="121" eb="124">
      <t>ケイカクテキ</t>
    </rPh>
    <rPh sb="125" eb="127">
      <t>セイビ</t>
    </rPh>
    <rPh sb="128" eb="130">
      <t>コウシン</t>
    </rPh>
    <rPh sb="133" eb="135">
      <t>ヒツヨウ</t>
    </rPh>
    <rPh sb="142" eb="144">
      <t>ケイヒ</t>
    </rPh>
    <rPh sb="144" eb="146">
      <t>セツゲン</t>
    </rPh>
    <rPh sb="147" eb="148">
      <t>ハカ</t>
    </rPh>
    <rPh sb="152" eb="154">
      <t>モチロン</t>
    </rPh>
    <rPh sb="159" eb="161">
      <t>ゲンザイ</t>
    </rPh>
    <rPh sb="165" eb="167">
      <t>シュウシ</t>
    </rPh>
    <rPh sb="172" eb="174">
      <t>トウシ</t>
    </rPh>
    <rPh sb="179" eb="182">
      <t>ソウゴウテキ</t>
    </rPh>
    <rPh sb="187" eb="189">
      <t>ケイエイ</t>
    </rPh>
    <rPh sb="189" eb="191">
      <t>センリャク</t>
    </rPh>
    <rPh sb="192" eb="193">
      <t>フク</t>
    </rPh>
    <rPh sb="195" eb="199">
      <t>ミナミチタチョウ</t>
    </rPh>
    <rPh sb="199" eb="201">
      <t>スイドウ</t>
    </rPh>
    <rPh sb="201" eb="203">
      <t>ジギョウ</t>
    </rPh>
    <rPh sb="203" eb="205">
      <t>キホン</t>
    </rPh>
    <rPh sb="205" eb="207">
      <t>ケイカク</t>
    </rPh>
    <rPh sb="209" eb="210">
      <t>モト</t>
    </rPh>
    <rPh sb="211" eb="213">
      <t>ジギョウ</t>
    </rPh>
    <rPh sb="214" eb="216">
      <t>アンテイ</t>
    </rPh>
    <rPh sb="218" eb="220">
      <t>ケイエイ</t>
    </rPh>
    <rPh sb="221" eb="22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</si>
</sst>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0.73</c:v>
                </c:pt>
                <c:pt idx="1">
                  <c:v>1.34</c:v>
                </c:pt>
                <c:pt idx="2">
                  <c:v>0.8</c:v>
                </c:pt>
                <c:pt idx="3">
                  <c:v>0.59</c:v>
                </c:pt>
                <c:pt idx="4">
                  <c:v>0.67</c:v>
                </c:pt>
              </c:numCache>
            </c:numRef>
          </c:val>
          <c:extLst>
            <c:ext xmlns:c16="http://schemas.microsoft.com/office/drawing/2014/chart" uri="{C3380CC4-5D6E-409C-BE32-E72D297353CC}">
              <c16:uniqueId val="{00000000-AE0B-4E0A-8306-BECE4C96497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E0B-4E0A-8306-BECE4C96497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42.41</c:v>
                </c:pt>
                <c:pt idx="1">
                  <c:v>41.27</c:v>
                </c:pt>
                <c:pt idx="2">
                  <c:v>39.71</c:v>
                </c:pt>
                <c:pt idx="3">
                  <c:v>39.409999999999997</c:v>
                </c:pt>
                <c:pt idx="4">
                  <c:v>38.44</c:v>
                </c:pt>
              </c:numCache>
            </c:numRef>
          </c:val>
          <c:extLst>
            <c:ext xmlns:c16="http://schemas.microsoft.com/office/drawing/2014/chart" uri="{C3380CC4-5D6E-409C-BE32-E72D297353CC}">
              <c16:uniqueId val="{00000000-A255-4AF9-BFD5-F947753DFCE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A255-4AF9-BFD5-F947753DFCE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88.07</c:v>
                </c:pt>
                <c:pt idx="1">
                  <c:v>88.44</c:v>
                </c:pt>
                <c:pt idx="2">
                  <c:v>88.51</c:v>
                </c:pt>
                <c:pt idx="3">
                  <c:v>86.75</c:v>
                </c:pt>
                <c:pt idx="4">
                  <c:v>85.72</c:v>
                </c:pt>
              </c:numCache>
            </c:numRef>
          </c:val>
          <c:extLst>
            <c:ext xmlns:c16="http://schemas.microsoft.com/office/drawing/2014/chart" uri="{C3380CC4-5D6E-409C-BE32-E72D297353CC}">
              <c16:uniqueId val="{00000000-3E46-481F-B8CA-8E01D79A58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3E46-481F-B8CA-8E01D79A58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104.84</c:v>
                </c:pt>
                <c:pt idx="1">
                  <c:v>100.27</c:v>
                </c:pt>
                <c:pt idx="2">
                  <c:v>101.96</c:v>
                </c:pt>
                <c:pt idx="3">
                  <c:v>99</c:v>
                </c:pt>
                <c:pt idx="4">
                  <c:v>101.75</c:v>
                </c:pt>
              </c:numCache>
            </c:numRef>
          </c:val>
          <c:extLst>
            <c:ext xmlns:c16="http://schemas.microsoft.com/office/drawing/2014/chart" uri="{C3380CC4-5D6E-409C-BE32-E72D297353CC}">
              <c16:uniqueId val="{00000000-913C-46C8-86B6-EDB57144F20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913C-46C8-86B6-EDB57144F20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47.45</c:v>
                </c:pt>
                <c:pt idx="1">
                  <c:v>48.27</c:v>
                </c:pt>
                <c:pt idx="2">
                  <c:v>49.46</c:v>
                </c:pt>
                <c:pt idx="3">
                  <c:v>50.63</c:v>
                </c:pt>
                <c:pt idx="4">
                  <c:v>50.84</c:v>
                </c:pt>
              </c:numCache>
            </c:numRef>
          </c:val>
          <c:extLst>
            <c:ext xmlns:c16="http://schemas.microsoft.com/office/drawing/2014/chart" uri="{C3380CC4-5D6E-409C-BE32-E72D297353CC}">
              <c16:uniqueId val="{00000000-E0AA-4991-A400-B10D1A47DE8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E0AA-4991-A400-B10D1A47DE8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12.15</c:v>
                </c:pt>
                <c:pt idx="1">
                  <c:v>11.98</c:v>
                </c:pt>
                <c:pt idx="2">
                  <c:v>12.85</c:v>
                </c:pt>
                <c:pt idx="3">
                  <c:v>14.28</c:v>
                </c:pt>
                <c:pt idx="4">
                  <c:v>15.41</c:v>
                </c:pt>
              </c:numCache>
            </c:numRef>
          </c:val>
          <c:extLst>
            <c:ext xmlns:c16="http://schemas.microsoft.com/office/drawing/2014/chart" uri="{C3380CC4-5D6E-409C-BE32-E72D297353CC}">
              <c16:uniqueId val="{00000000-38F4-436B-8C6F-BBB6BA5E44C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38F4-436B-8C6F-BBB6BA5E44C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32-4F3D-A4B1-9A2567E8A5E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C632-4F3D-A4B1-9A2567E8A5E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470.73</c:v>
                </c:pt>
                <c:pt idx="1">
                  <c:v>340.74</c:v>
                </c:pt>
                <c:pt idx="2">
                  <c:v>440.39</c:v>
                </c:pt>
                <c:pt idx="3">
                  <c:v>350.18</c:v>
                </c:pt>
                <c:pt idx="4">
                  <c:v>240.07</c:v>
                </c:pt>
              </c:numCache>
            </c:numRef>
          </c:val>
          <c:extLst>
            <c:ext xmlns:c16="http://schemas.microsoft.com/office/drawing/2014/chart" uri="{C3380CC4-5D6E-409C-BE32-E72D297353CC}">
              <c16:uniqueId val="{00000000-7B77-462A-BDA0-D93A2CEBC5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7B77-462A-BDA0-D93A2CEBC5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341.48</c:v>
                </c:pt>
                <c:pt idx="1">
                  <c:v>331.22</c:v>
                </c:pt>
                <c:pt idx="2">
                  <c:v>331.58</c:v>
                </c:pt>
                <c:pt idx="3">
                  <c:v>315.51</c:v>
                </c:pt>
                <c:pt idx="4">
                  <c:v>302.58</c:v>
                </c:pt>
              </c:numCache>
            </c:numRef>
          </c:val>
          <c:extLst>
            <c:ext xmlns:c16="http://schemas.microsoft.com/office/drawing/2014/chart" uri="{C3380CC4-5D6E-409C-BE32-E72D297353CC}">
              <c16:uniqueId val="{00000000-96CA-408F-B4D0-7F0820B08C8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96CA-408F-B4D0-7F0820B08C8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94.05</c:v>
                </c:pt>
                <c:pt idx="1">
                  <c:v>88.72</c:v>
                </c:pt>
                <c:pt idx="2">
                  <c:v>86.11</c:v>
                </c:pt>
                <c:pt idx="3">
                  <c:v>85.23</c:v>
                </c:pt>
                <c:pt idx="4">
                  <c:v>85.06</c:v>
                </c:pt>
              </c:numCache>
            </c:numRef>
          </c:val>
          <c:extLst>
            <c:ext xmlns:c16="http://schemas.microsoft.com/office/drawing/2014/chart" uri="{C3380CC4-5D6E-409C-BE32-E72D297353CC}">
              <c16:uniqueId val="{00000000-0FA8-4184-AAF0-50ED649F3ED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0FA8-4184-AAF0-50ED649F3ED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206.45</c:v>
                </c:pt>
                <c:pt idx="1">
                  <c:v>218.65</c:v>
                </c:pt>
                <c:pt idx="2">
                  <c:v>224.71</c:v>
                </c:pt>
                <c:pt idx="3">
                  <c:v>227.01</c:v>
                </c:pt>
                <c:pt idx="4">
                  <c:v>226.97</c:v>
                </c:pt>
              </c:numCache>
            </c:numRef>
          </c:val>
          <c:extLst>
            <c:ext xmlns:c16="http://schemas.microsoft.com/office/drawing/2014/chart" uri="{C3380CC4-5D6E-409C-BE32-E72D297353CC}">
              <c16:uniqueId val="{00000000-8A89-4C32-9CDF-4E961F9DADA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8A89-4C32-9CDF-4E961F9DADA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愛知県　南知多町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17693</v>
      </c>
      <c r="AM8" s="74"/>
      <c r="AN8" s="74"/>
      <c r="AO8" s="74"/>
      <c r="AP8" s="74"/>
      <c r="AQ8" s="74"/>
      <c r="AR8" s="74"/>
      <c r="AS8" s="74"/>
      <c r="AT8" s="70">
        <f>データ!$S$6</f>
        <v>38.369999999999997</v>
      </c>
      <c r="AU8" s="71"/>
      <c r="AV8" s="71"/>
      <c r="AW8" s="71"/>
      <c r="AX8" s="71"/>
      <c r="AY8" s="71"/>
      <c r="AZ8" s="71"/>
      <c r="BA8" s="71"/>
      <c r="BB8" s="73">
        <f>データ!$T$6</f>
        <v>461.12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71.69</v>
      </c>
      <c r="J10" s="71"/>
      <c r="K10" s="71"/>
      <c r="L10" s="71"/>
      <c r="M10" s="71"/>
      <c r="N10" s="71"/>
      <c r="O10" s="72"/>
      <c r="P10" s="73">
        <f>データ!$P$6</f>
        <v>100</v>
      </c>
      <c r="Q10" s="73"/>
      <c r="R10" s="73"/>
      <c r="S10" s="73"/>
      <c r="T10" s="73"/>
      <c r="U10" s="73"/>
      <c r="V10" s="73"/>
      <c r="W10" s="74">
        <f>データ!$Q$6</f>
        <v>2954</v>
      </c>
      <c r="X10" s="74"/>
      <c r="Y10" s="74"/>
      <c r="Z10" s="74"/>
      <c r="AA10" s="74"/>
      <c r="AB10" s="74"/>
      <c r="AC10" s="74"/>
      <c r="AD10" s="2"/>
      <c r="AE10" s="2"/>
      <c r="AF10" s="2"/>
      <c r="AG10" s="2"/>
      <c r="AH10" s="4"/>
      <c r="AI10" s="4"/>
      <c r="AJ10" s="4"/>
      <c r="AK10" s="4"/>
      <c r="AL10" s="74">
        <f>データ!$U$6</f>
        <v>17700</v>
      </c>
      <c r="AM10" s="74"/>
      <c r="AN10" s="74"/>
      <c r="AO10" s="74"/>
      <c r="AP10" s="74"/>
      <c r="AQ10" s="74"/>
      <c r="AR10" s="74"/>
      <c r="AS10" s="74"/>
      <c r="AT10" s="70">
        <f>データ!$V$6</f>
        <v>40.1</v>
      </c>
      <c r="AU10" s="71"/>
      <c r="AV10" s="71"/>
      <c r="AW10" s="71"/>
      <c r="AX10" s="71"/>
      <c r="AY10" s="71"/>
      <c r="AZ10" s="71"/>
      <c r="BA10" s="71"/>
      <c r="BB10" s="73">
        <f>データ!$W$6</f>
        <v>441.4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A295TEei13xJg7dUGYb/d7HKksuw9nWvR7LAgUjqOEYG7duaovLPstKJfwvpXrppciKTFUbP2Otf3dbFbv8w==" saltValue="wHPnyrsedNTzU+c23os0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234451</v>
      </c>
      <c r="D6" s="34">
        <f t="shared" si="3"/>
        <v>46</v>
      </c>
      <c r="E6" s="34">
        <f t="shared" si="3"/>
        <v>1</v>
      </c>
      <c r="F6" s="34">
        <f t="shared" si="3"/>
        <v>0</v>
      </c>
      <c r="G6" s="34">
        <f t="shared" si="3"/>
        <v>1</v>
      </c>
      <c r="H6" s="34" t="str">
        <f t="shared" si="3"/>
        <v>愛知県　南知多町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71.69</v>
      </c>
      <c r="P6" s="35">
        <f t="shared" si="3"/>
        <v>100</v>
      </c>
      <c r="Q6" s="35">
        <f t="shared" si="3"/>
        <v>2954</v>
      </c>
      <c r="R6" s="35">
        <f t="shared" si="3"/>
        <v>17693</v>
      </c>
      <c r="S6" s="35">
        <f t="shared" si="3"/>
        <v>38.369999999999997</v>
      </c>
      <c r="T6" s="35">
        <f t="shared" si="3"/>
        <v>461.12</v>
      </c>
      <c r="U6" s="35">
        <f t="shared" si="3"/>
        <v>17700</v>
      </c>
      <c r="V6" s="35">
        <f t="shared" si="3"/>
        <v>40.1</v>
      </c>
      <c r="W6" s="35">
        <f t="shared" si="3"/>
        <v>441.4</v>
      </c>
      <c r="X6" s="36">
        <f>IF(X7="",NA(),X7)</f>
        <v>104.84</v>
      </c>
      <c r="Y6" s="36">
        <f t="shared" ref="Y6:AG6" si="4">IF(Y7="",NA(),Y7)</f>
        <v>100.27</v>
      </c>
      <c r="Z6" s="36">
        <f t="shared" si="4"/>
        <v>101.96</v>
      </c>
      <c r="AA6" s="36">
        <f t="shared" si="4"/>
        <v>99</v>
      </c>
      <c r="AB6" s="36">
        <f t="shared" si="4"/>
        <v>101.75</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470.73</v>
      </c>
      <c r="AU6" s="36">
        <f t="shared" ref="AU6:BC6" si="6">IF(AU7="",NA(),AU7)</f>
        <v>340.74</v>
      </c>
      <c r="AV6" s="36">
        <f t="shared" si="6"/>
        <v>440.39</v>
      </c>
      <c r="AW6" s="36">
        <f t="shared" si="6"/>
        <v>350.18</v>
      </c>
      <c r="AX6" s="36">
        <f t="shared" si="6"/>
        <v>240.07</v>
      </c>
      <c r="AY6" s="36">
        <f t="shared" si="6"/>
        <v>391.54</v>
      </c>
      <c r="AZ6" s="36">
        <f t="shared" si="6"/>
        <v>384.34</v>
      </c>
      <c r="BA6" s="36">
        <f t="shared" si="6"/>
        <v>359.47</v>
      </c>
      <c r="BB6" s="36">
        <f t="shared" si="6"/>
        <v>369.69</v>
      </c>
      <c r="BC6" s="36">
        <f t="shared" si="6"/>
        <v>379.08</v>
      </c>
      <c r="BD6" s="35" t="str">
        <f>IF(BD7="","",IF(BD7="-","【-】","【"&amp;SUBSTITUTE(TEXT(BD7,"#,##0.00"),"-","△")&amp;"】"))</f>
        <v>【264.97】</v>
      </c>
      <c r="BE6" s="36">
        <f>IF(BE7="",NA(),BE7)</f>
        <v>341.48</v>
      </c>
      <c r="BF6" s="36">
        <f t="shared" ref="BF6:BN6" si="7">IF(BF7="",NA(),BF7)</f>
        <v>331.22</v>
      </c>
      <c r="BG6" s="36">
        <f t="shared" si="7"/>
        <v>331.58</v>
      </c>
      <c r="BH6" s="36">
        <f t="shared" si="7"/>
        <v>315.51</v>
      </c>
      <c r="BI6" s="36">
        <f t="shared" si="7"/>
        <v>302.58</v>
      </c>
      <c r="BJ6" s="36">
        <f t="shared" si="7"/>
        <v>386.97</v>
      </c>
      <c r="BK6" s="36">
        <f t="shared" si="7"/>
        <v>380.58</v>
      </c>
      <c r="BL6" s="36">
        <f t="shared" si="7"/>
        <v>401.79</v>
      </c>
      <c r="BM6" s="36">
        <f t="shared" si="7"/>
        <v>402.99</v>
      </c>
      <c r="BN6" s="36">
        <f t="shared" si="7"/>
        <v>398.98</v>
      </c>
      <c r="BO6" s="35" t="str">
        <f>IF(BO7="","",IF(BO7="-","【-】","【"&amp;SUBSTITUTE(TEXT(BO7,"#,##0.00"),"-","△")&amp;"】"))</f>
        <v>【266.61】</v>
      </c>
      <c r="BP6" s="36">
        <f>IF(BP7="",NA(),BP7)</f>
        <v>94.05</v>
      </c>
      <c r="BQ6" s="36">
        <f t="shared" ref="BQ6:BY6" si="8">IF(BQ7="",NA(),BQ7)</f>
        <v>88.72</v>
      </c>
      <c r="BR6" s="36">
        <f t="shared" si="8"/>
        <v>86.11</v>
      </c>
      <c r="BS6" s="36">
        <f t="shared" si="8"/>
        <v>85.23</v>
      </c>
      <c r="BT6" s="36">
        <f t="shared" si="8"/>
        <v>85.06</v>
      </c>
      <c r="BU6" s="36">
        <f t="shared" si="8"/>
        <v>101.72</v>
      </c>
      <c r="BV6" s="36">
        <f t="shared" si="8"/>
        <v>102.38</v>
      </c>
      <c r="BW6" s="36">
        <f t="shared" si="8"/>
        <v>100.12</v>
      </c>
      <c r="BX6" s="36">
        <f t="shared" si="8"/>
        <v>98.66</v>
      </c>
      <c r="BY6" s="36">
        <f t="shared" si="8"/>
        <v>98.64</v>
      </c>
      <c r="BZ6" s="35" t="str">
        <f>IF(BZ7="","",IF(BZ7="-","【-】","【"&amp;SUBSTITUTE(TEXT(BZ7,"#,##0.00"),"-","△")&amp;"】"))</f>
        <v>【103.24】</v>
      </c>
      <c r="CA6" s="36">
        <f>IF(CA7="",NA(),CA7)</f>
        <v>206.45</v>
      </c>
      <c r="CB6" s="36">
        <f t="shared" ref="CB6:CJ6" si="9">IF(CB7="",NA(),CB7)</f>
        <v>218.65</v>
      </c>
      <c r="CC6" s="36">
        <f t="shared" si="9"/>
        <v>224.71</v>
      </c>
      <c r="CD6" s="36">
        <f t="shared" si="9"/>
        <v>227.01</v>
      </c>
      <c r="CE6" s="36">
        <f t="shared" si="9"/>
        <v>226.97</v>
      </c>
      <c r="CF6" s="36">
        <f t="shared" si="9"/>
        <v>168.2</v>
      </c>
      <c r="CG6" s="36">
        <f t="shared" si="9"/>
        <v>168.67</v>
      </c>
      <c r="CH6" s="36">
        <f t="shared" si="9"/>
        <v>174.97</v>
      </c>
      <c r="CI6" s="36">
        <f t="shared" si="9"/>
        <v>178.59</v>
      </c>
      <c r="CJ6" s="36">
        <f t="shared" si="9"/>
        <v>178.92</v>
      </c>
      <c r="CK6" s="35" t="str">
        <f>IF(CK7="","",IF(CK7="-","【-】","【"&amp;SUBSTITUTE(TEXT(CK7,"#,##0.00"),"-","△")&amp;"】"))</f>
        <v>【168.38】</v>
      </c>
      <c r="CL6" s="36">
        <f>IF(CL7="",NA(),CL7)</f>
        <v>42.41</v>
      </c>
      <c r="CM6" s="36">
        <f t="shared" ref="CM6:CU6" si="10">IF(CM7="",NA(),CM7)</f>
        <v>41.27</v>
      </c>
      <c r="CN6" s="36">
        <f t="shared" si="10"/>
        <v>39.71</v>
      </c>
      <c r="CO6" s="36">
        <f t="shared" si="10"/>
        <v>39.409999999999997</v>
      </c>
      <c r="CP6" s="36">
        <f t="shared" si="10"/>
        <v>38.44</v>
      </c>
      <c r="CQ6" s="36">
        <f t="shared" si="10"/>
        <v>54.77</v>
      </c>
      <c r="CR6" s="36">
        <f t="shared" si="10"/>
        <v>54.92</v>
      </c>
      <c r="CS6" s="36">
        <f t="shared" si="10"/>
        <v>55.63</v>
      </c>
      <c r="CT6" s="36">
        <f t="shared" si="10"/>
        <v>55.03</v>
      </c>
      <c r="CU6" s="36">
        <f t="shared" si="10"/>
        <v>55.14</v>
      </c>
      <c r="CV6" s="35" t="str">
        <f>IF(CV7="","",IF(CV7="-","【-】","【"&amp;SUBSTITUTE(TEXT(CV7,"#,##0.00"),"-","△")&amp;"】"))</f>
        <v>【60.00】</v>
      </c>
      <c r="CW6" s="36">
        <f>IF(CW7="",NA(),CW7)</f>
        <v>88.07</v>
      </c>
      <c r="CX6" s="36">
        <f t="shared" ref="CX6:DF6" si="11">IF(CX7="",NA(),CX7)</f>
        <v>88.44</v>
      </c>
      <c r="CY6" s="36">
        <f t="shared" si="11"/>
        <v>88.51</v>
      </c>
      <c r="CZ6" s="36">
        <f t="shared" si="11"/>
        <v>86.75</v>
      </c>
      <c r="DA6" s="36">
        <f t="shared" si="11"/>
        <v>85.72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47.45</v>
      </c>
      <c r="DI6" s="36">
        <f t="shared" ref="DI6:DQ6" si="12">IF(DI7="",NA(),DI7)</f>
        <v>48.27</v>
      </c>
      <c r="DJ6" s="36">
        <f t="shared" si="12"/>
        <v>49.46</v>
      </c>
      <c r="DK6" s="36">
        <f t="shared" si="12"/>
        <v>50.63</v>
      </c>
      <c r="DL6" s="36">
        <f t="shared" si="12"/>
        <v>50.84</v>
      </c>
      <c r="DM6" s="36">
        <f t="shared" si="12"/>
        <v>47.46</v>
      </c>
      <c r="DN6" s="36">
        <f t="shared" si="12"/>
        <v>48.49</v>
      </c>
      <c r="DO6" s="36">
        <f t="shared" si="12"/>
        <v>48.05</v>
      </c>
      <c r="DP6" s="36">
        <f t="shared" si="12"/>
        <v>48.87</v>
      </c>
      <c r="DQ6" s="36">
        <f t="shared" si="12"/>
        <v>49.92</v>
      </c>
      <c r="DR6" s="35" t="str">
        <f>IF(DR7="","",IF(DR7="-","【-】","【"&amp;SUBSTITUTE(TEXT(DR7,"#,##0.00"),"-","△")&amp;"】"))</f>
        <v>【49.59】</v>
      </c>
      <c r="DS6" s="36">
        <f>IF(DS7="",NA(),DS7)</f>
        <v>12.15</v>
      </c>
      <c r="DT6" s="36">
        <f t="shared" ref="DT6:EB6" si="13">IF(DT7="",NA(),DT7)</f>
        <v>11.98</v>
      </c>
      <c r="DU6" s="36">
        <f t="shared" si="13"/>
        <v>12.85</v>
      </c>
      <c r="DV6" s="36">
        <f t="shared" si="13"/>
        <v>14.28</v>
      </c>
      <c r="DW6" s="36">
        <f t="shared" si="13"/>
        <v>15.41</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0.73</v>
      </c>
      <c r="EE6" s="36">
        <f t="shared" ref="EE6:EM6" si="14">IF(EE7="",NA(),EE7)</f>
        <v>1.34</v>
      </c>
      <c r="EF6" s="36">
        <f t="shared" si="14"/>
        <v>0.8</v>
      </c>
      <c r="EG6" s="36">
        <f t="shared" si="14"/>
        <v>0.59</v>
      </c>
      <c r="EH6" s="36">
        <f t="shared" si="14"/>
        <v>0.67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234451</v>
      </c>
      <c r="D7" s="38">
        <v>46</v>
      </c>
      <c r="E7" s="38">
        <v>1</v>
      </c>
      <c r="F7" s="38">
        <v>0</v>
      </c>
      <c r="G7" s="38">
        <v>1</v>
      </c>
      <c r="H7" s="38" t="s">
        <v>93</v>
      </c>
      <c r="I7" s="38" t="s">
        <v>94</v>
      </c>
      <c r="J7" s="38" t="s">
        <v>95</v>
      </c>
      <c r="K7" s="38" t="s">
        <v>96</v>
      </c>
      <c r="L7" s="38" t="s">
        <v>97</v>
      </c>
      <c r="M7" s="38" t="s">
        <v>98</v>
      </c>
      <c r="N7" s="39" t="s">
        <v>99</v>
      </c>
      <c r="O7" s="39">
        <v>71.69</v>
      </c>
      <c r="P7" s="39">
        <v>100</v>
      </c>
      <c r="Q7" s="39">
        <v>2954</v>
      </c>
      <c r="R7" s="39">
        <v>17693</v>
      </c>
      <c r="S7" s="39">
        <v>38.369999999999997</v>
      </c>
      <c r="T7" s="39">
        <v>461.12</v>
      </c>
      <c r="U7" s="39">
        <v>17700</v>
      </c>
      <c r="V7" s="39">
        <v>40.1</v>
      </c>
      <c r="W7" s="39">
        <v>441.4</v>
      </c>
      <c r="X7" s="39">
        <v>104.84</v>
      </c>
      <c r="Y7" s="39">
        <v>100.27</v>
      </c>
      <c r="Z7" s="39">
        <v>101.96</v>
      </c>
      <c r="AA7" s="39">
        <v>99</v>
      </c>
      <c r="AB7" s="39">
        <v>101.75</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470.73</v>
      </c>
      <c r="AU7" s="39">
        <v>340.74</v>
      </c>
      <c r="AV7" s="39">
        <v>440.39</v>
      </c>
      <c r="AW7" s="39">
        <v>350.18</v>
      </c>
      <c r="AX7" s="39">
        <v>240.07</v>
      </c>
      <c r="AY7" s="39">
        <v>391.54</v>
      </c>
      <c r="AZ7" s="39">
        <v>384.34</v>
      </c>
      <c r="BA7" s="39">
        <v>359.47</v>
      </c>
      <c r="BB7" s="39">
        <v>369.69</v>
      </c>
      <c r="BC7" s="39">
        <v>379.08</v>
      </c>
      <c r="BD7" s="39">
        <v>264.97000000000003</v>
      </c>
      <c r="BE7" s="39">
        <v>341.48</v>
      </c>
      <c r="BF7" s="39">
        <v>331.22</v>
      </c>
      <c r="BG7" s="39">
        <v>331.58</v>
      </c>
      <c r="BH7" s="39">
        <v>315.51</v>
      </c>
      <c r="BI7" s="39">
        <v>302.58</v>
      </c>
      <c r="BJ7" s="39">
        <v>386.97</v>
      </c>
      <c r="BK7" s="39">
        <v>380.58</v>
      </c>
      <c r="BL7" s="39">
        <v>401.79</v>
      </c>
      <c r="BM7" s="39">
        <v>402.99</v>
      </c>
      <c r="BN7" s="39">
        <v>398.98</v>
      </c>
      <c r="BO7" s="39">
        <v>266.61</v>
      </c>
      <c r="BP7" s="39">
        <v>94.05</v>
      </c>
      <c r="BQ7" s="39">
        <v>88.72</v>
      </c>
      <c r="BR7" s="39">
        <v>86.11</v>
      </c>
      <c r="BS7" s="39">
        <v>85.23</v>
      </c>
      <c r="BT7" s="39">
        <v>85.06</v>
      </c>
      <c r="BU7" s="39">
        <v>101.72</v>
      </c>
      <c r="BV7" s="39">
        <v>102.38</v>
      </c>
      <c r="BW7" s="39">
        <v>100.12</v>
      </c>
      <c r="BX7" s="39">
        <v>98.66</v>
      </c>
      <c r="BY7" s="39">
        <v>98.64</v>
      </c>
      <c r="BZ7" s="39">
        <v>103.24</v>
      </c>
      <c r="CA7" s="39">
        <v>206.45</v>
      </c>
      <c r="CB7" s="39">
        <v>218.65</v>
      </c>
      <c r="CC7" s="39">
        <v>224.71</v>
      </c>
      <c r="CD7" s="39">
        <v>227.01</v>
      </c>
      <c r="CE7" s="39">
        <v>226.97</v>
      </c>
      <c r="CF7" s="39">
        <v>168.2</v>
      </c>
      <c r="CG7" s="39">
        <v>168.67</v>
      </c>
      <c r="CH7" s="39">
        <v>174.97</v>
      </c>
      <c r="CI7" s="39">
        <v>178.59</v>
      </c>
      <c r="CJ7" s="39">
        <v>178.92</v>
      </c>
      <c r="CK7" s="39">
        <v>168.38</v>
      </c>
      <c r="CL7" s="39">
        <v>42.41</v>
      </c>
      <c r="CM7" s="39">
        <v>41.27</v>
      </c>
      <c r="CN7" s="39">
        <v>39.71</v>
      </c>
      <c r="CO7" s="39">
        <v>39.409999999999997</v>
      </c>
      <c r="CP7" s="39">
        <v>38.44</v>
      </c>
      <c r="CQ7" s="39">
        <v>54.77</v>
      </c>
      <c r="CR7" s="39">
        <v>54.92</v>
      </c>
      <c r="CS7" s="39">
        <v>55.63</v>
      </c>
      <c r="CT7" s="39">
        <v>55.03</v>
      </c>
      <c r="CU7" s="39">
        <v>55.14</v>
      </c>
      <c r="CV7" s="39">
        <v>60</v>
      </c>
      <c r="CW7" s="39">
        <v>88.07</v>
      </c>
      <c r="CX7" s="39">
        <v>88.44</v>
      </c>
      <c r="CY7" s="39">
        <v>88.51</v>
      </c>
      <c r="CZ7" s="39">
        <v>86.75</v>
      </c>
      <c r="DA7" s="39">
        <v>85.72</v>
      </c>
      <c r="DB7" s="39">
        <v>82.89</v>
      </c>
      <c r="DC7" s="39">
        <v>82.66</v>
      </c>
      <c r="DD7" s="39">
        <v>82.04</v>
      </c>
      <c r="DE7" s="39">
        <v>81.900000000000006</v>
      </c>
      <c r="DF7" s="39">
        <v>81.39</v>
      </c>
      <c r="DG7" s="39">
        <v>89.8</v>
      </c>
      <c r="DH7" s="39">
        <v>47.45</v>
      </c>
      <c r="DI7" s="39">
        <v>48.27</v>
      </c>
      <c r="DJ7" s="39">
        <v>49.46</v>
      </c>
      <c r="DK7" s="39">
        <v>50.63</v>
      </c>
      <c r="DL7" s="39">
        <v>50.84</v>
      </c>
      <c r="DM7" s="39">
        <v>47.46</v>
      </c>
      <c r="DN7" s="39">
        <v>48.49</v>
      </c>
      <c r="DO7" s="39">
        <v>48.05</v>
      </c>
      <c r="DP7" s="39">
        <v>48.87</v>
      </c>
      <c r="DQ7" s="39">
        <v>49.92</v>
      </c>
      <c r="DR7" s="39">
        <v>49.59</v>
      </c>
      <c r="DS7" s="39">
        <v>12.15</v>
      </c>
      <c r="DT7" s="39">
        <v>11.98</v>
      </c>
      <c r="DU7" s="39">
        <v>12.85</v>
      </c>
      <c r="DV7" s="39">
        <v>14.28</v>
      </c>
      <c r="DW7" s="39">
        <v>15.41</v>
      </c>
      <c r="DX7" s="39">
        <v>9.7100000000000009</v>
      </c>
      <c r="DY7" s="39">
        <v>12.79</v>
      </c>
      <c r="DZ7" s="39">
        <v>13.39</v>
      </c>
      <c r="EA7" s="39">
        <v>14.85</v>
      </c>
      <c r="EB7" s="39">
        <v>16.88</v>
      </c>
      <c r="EC7" s="39">
        <v>19.440000000000001</v>
      </c>
      <c r="ED7" s="39">
        <v>0.73</v>
      </c>
      <c r="EE7" s="39">
        <v>1.34</v>
      </c>
      <c r="EF7" s="39">
        <v>0.8</v>
      </c>
      <c r="EG7" s="39">
        <v>0.59</v>
      </c>
      <c r="EH7" s="39">
        <v>0.67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DATEVALUE($B7+12-B11&amp;"/1/"&amp;B12)</f>
        <v>46388</v>
      </c>
      <c r="C10" s="43">
        <f>DATEVALUE($B7+12-C11&amp;"/1/"&amp;C12)</f>
        <v>46753</v>
      </c>
      <c r="D10" s="43">
        <f>DATEVALUE($B7+12-D11&amp;"/1/"&amp;D12)</f>
        <v>47119</v>
      </c>
      <c r="E10" s="43">
        <f>DATEVALUE($B7+12-E11&amp;"/1/"&amp;E12)</f>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2021-02-12T05:58:06Z</cp:lastPrinted>
  <dcterms:created xsi:type="dcterms:W3CDTF">2020-12-04T02:10:16Z</dcterms:created>
  <dcterms:modified xsi:type="dcterms:W3CDTF">2021-02-12T05:58:24Z</dcterms:modified>
  <cp:category/>
</cp:coreProperties>
</file>