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hwgME5QrHxzqYwWaRlLXpTBQY3hUx8gdD48FzxCvrHyhlV25ULEME3j1ifShyJdVsL/vgPaQ1vFjCjF4dUuKqA==" workbookSaltValue="+wMz4nBtyixNNQaIRnlxHQ==" workbookSpinCount="100000" lockStructure="1"/>
  <bookViews>
    <workbookView xWindow="0" yWindow="0" windowWidth="24000" windowHeight="105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S11" i="5"/>
  <c r="EE10" i="5"/>
  <c r="EC10" i="5"/>
  <c r="EA10" i="5"/>
  <c r="DR10" i="5"/>
  <c r="DQ10" i="5"/>
  <c r="DG10" i="5"/>
  <c r="CM10" i="5"/>
  <c r="CK10" i="5"/>
  <c r="CI10" i="5"/>
  <c r="BZ10" i="5"/>
  <c r="BY10" i="5"/>
  <c r="BO10" i="5"/>
  <c r="AU10" i="5"/>
  <c r="AS10" i="5"/>
  <c r="AQ10" i="5"/>
  <c r="AH10" i="5"/>
  <c r="AG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OY79" i="4"/>
  <c r="NX79" i="4"/>
  <c r="MW79" i="4"/>
  <c r="KO79" i="4"/>
  <c r="JN79" i="4"/>
  <c r="IM79" i="4"/>
  <c r="HL79" i="4"/>
  <c r="GK79" i="4"/>
  <c r="EC79" i="4"/>
  <c r="DB79" i="4"/>
  <c r="CA79" i="4"/>
  <c r="AZ79" i="4"/>
  <c r="Y79" i="4"/>
  <c r="RH56" i="4"/>
  <c r="QN56" i="4"/>
  <c r="PT56" i="4"/>
  <c r="OF56" i="4"/>
  <c r="MN56" i="4"/>
  <c r="LT56" i="4"/>
  <c r="KZ56" i="4"/>
  <c r="KF56" i="4"/>
  <c r="JL56" i="4"/>
  <c r="GF56" i="4"/>
  <c r="FL56" i="4"/>
  <c r="CZ56" i="4"/>
  <c r="CF56" i="4"/>
  <c r="BL56" i="4"/>
  <c r="AR56" i="4"/>
  <c r="X56" i="4"/>
  <c r="RH55" i="4"/>
  <c r="QN55" i="4"/>
  <c r="OZ55" i="4"/>
  <c r="OF55" i="4"/>
  <c r="MN55" i="4"/>
  <c r="LT55" i="4"/>
  <c r="KZ55" i="4"/>
  <c r="JL55" i="4"/>
  <c r="GZ55" i="4"/>
  <c r="GF55" i="4"/>
  <c r="FL55" i="4"/>
  <c r="CZ55" i="4"/>
  <c r="BL55" i="4"/>
  <c r="X55" i="4"/>
  <c r="RH54" i="4"/>
  <c r="QN54" i="4"/>
  <c r="PT54" i="4"/>
  <c r="OZ54" i="4"/>
  <c r="OF54" i="4"/>
  <c r="MN54" i="4"/>
  <c r="KZ54" i="4"/>
  <c r="KF54" i="4"/>
  <c r="JL54" i="4"/>
  <c r="HT54" i="4"/>
  <c r="GZ54" i="4"/>
  <c r="GF54" i="4"/>
  <c r="FL54" i="4"/>
  <c r="ER54" i="4"/>
  <c r="CZ54" i="4"/>
  <c r="CF54" i="4"/>
  <c r="BL54" i="4"/>
  <c r="AR54" i="4"/>
  <c r="X54" i="4"/>
  <c r="RH33" i="4"/>
  <c r="QN33" i="4"/>
  <c r="OF33" i="4"/>
  <c r="MN33" i="4"/>
  <c r="LT33" i="4"/>
  <c r="KZ33" i="4"/>
  <c r="KF33" i="4"/>
  <c r="JL33" i="4"/>
  <c r="GF33" i="4"/>
  <c r="FL33" i="4"/>
  <c r="CZ33" i="4"/>
  <c r="CF33" i="4"/>
  <c r="BL33" i="4"/>
  <c r="AR33" i="4"/>
  <c r="X33" i="4"/>
  <c r="RH32" i="4"/>
  <c r="QN32" i="4"/>
  <c r="OZ32" i="4"/>
  <c r="OF32" i="4"/>
  <c r="MN32" i="4"/>
  <c r="JL32" i="4"/>
  <c r="GZ32" i="4"/>
  <c r="GF32" i="4"/>
  <c r="FL32" i="4"/>
  <c r="BL32" i="4"/>
  <c r="RH31" i="4"/>
  <c r="QN31" i="4"/>
  <c r="PT31" i="4"/>
  <c r="OZ31" i="4"/>
  <c r="OF31" i="4"/>
  <c r="MN31" i="4"/>
  <c r="KZ31" i="4"/>
  <c r="KF31" i="4"/>
  <c r="JL31" i="4"/>
  <c r="HT31" i="4"/>
  <c r="GZ31" i="4"/>
  <c r="GF31" i="4"/>
  <c r="FL31" i="4"/>
  <c r="ER31" i="4"/>
  <c r="CZ31" i="4"/>
  <c r="CF31" i="4"/>
  <c r="BL31" i="4"/>
  <c r="AR31" i="4"/>
  <c r="X31" i="4"/>
  <c r="LZ10" i="4"/>
  <c r="IT10" i="4"/>
  <c r="FN10" i="4"/>
  <c r="CH10" i="4"/>
  <c r="B10" i="4"/>
  <c r="PF8" i="4"/>
  <c r="LZ8" i="4"/>
  <c r="IT8" i="4"/>
  <c r="FN8" i="4"/>
  <c r="CH8" i="4"/>
  <c r="B8" i="4"/>
  <c r="B5" i="4"/>
  <c r="CF32" i="4" l="1"/>
  <c r="CZ32" i="4"/>
  <c r="OZ56" i="4"/>
  <c r="LT31" i="4"/>
  <c r="AR32" i="4"/>
  <c r="ER32" i="4"/>
  <c r="HT32" i="4"/>
  <c r="LT32" i="4"/>
  <c r="PT32" i="4"/>
  <c r="ER33" i="4"/>
  <c r="HT33" i="4"/>
  <c r="PT33" i="4"/>
  <c r="LT54" i="4"/>
  <c r="AR55" i="4"/>
  <c r="ER55" i="4"/>
  <c r="HT55" i="4"/>
  <c r="PT55" i="4"/>
  <c r="ER56" i="4"/>
  <c r="HT56" i="4"/>
  <c r="PZ79" i="4"/>
  <c r="HL80" i="4"/>
  <c r="DB81" i="4"/>
  <c r="NX81" i="4"/>
  <c r="V10" i="5"/>
  <c r="AF10" i="5"/>
  <c r="AJ10" i="5"/>
  <c r="AT10" i="5"/>
  <c r="BD10" i="5"/>
  <c r="BN10" i="5"/>
  <c r="BX10" i="5"/>
  <c r="CB10" i="5"/>
  <c r="CL10" i="5"/>
  <c r="DF10" i="5"/>
  <c r="DP10" i="5"/>
  <c r="DT10" i="5"/>
  <c r="ED10" i="5"/>
  <c r="BE10" i="5"/>
  <c r="CW10" i="5"/>
  <c r="AR11" i="5"/>
  <c r="BP11" i="5"/>
  <c r="CJ11" i="5"/>
  <c r="AI12" i="5"/>
  <c r="BC12" i="5"/>
  <c r="CA12" i="5"/>
  <c r="X10" i="5"/>
  <c r="AR10" i="5"/>
  <c r="BB10" i="5"/>
  <c r="BF10" i="5"/>
  <c r="BP10" i="5"/>
  <c r="CJ10" i="5"/>
  <c r="CT10" i="5"/>
  <c r="CX10" i="5"/>
  <c r="DH10" i="5"/>
  <c r="EB10" i="5"/>
  <c r="U11" i="5"/>
  <c r="AS11" i="5"/>
  <c r="U10" i="5"/>
  <c r="Y10" i="5"/>
  <c r="AI10" i="5"/>
  <c r="BC10" i="5"/>
  <c r="BM10" i="5"/>
  <c r="BQ10" i="5"/>
  <c r="CA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<sst xmlns="http://schemas.openxmlformats.org/spreadsheetml/2006/main" count="262" uniqueCount="107">
  <si>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</si>
  <si>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</si>
  <si>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</si>
  <si>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</si>
  <si>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</si>
  <si>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</si>
  <si>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</si>
  <si>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</si>
  <si>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</si>
  <si>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</si>
  <si>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</si>
  <si>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</si>
  <si>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</si>
  <si>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</si>
  <si>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</si>
  <si>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</si>
  <si>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</si>
  <si>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</si>
  <si>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</si>
  <si>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</si>
  <si>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</si>
  <si>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</si>
  <si>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</si>
  <si>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</si>
  <si>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</si>
  <si>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</si>
  <si>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</si>
  <si>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</si>
  <si>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</si>
  <si>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</si>
  <si>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</si>
  <si>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</si>
  <si>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</si>
  <si>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</si>
  <si>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</si>
  <si>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</si>
  <si>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</si>
  <si>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</si>
  <si>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</si>
  <si>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</si>
  <si>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</si>
  <si>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</si>
  <si>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</si>
  <si>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</si>
  <si>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</si>
  <si>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</si>
  <si>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</si>
  <si>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</si>
  <si>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</si>
  <si>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</si>
  <si>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</si>
  <si>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</si>
  <si>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</si>
  <si>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</si>
  <si>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</si>
  <si>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</si>
  <si>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</si>
  <si>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</si>
  <si>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</si>
  <si>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</si>
  <si>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</si>
  <si>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</si>
  <si>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</si>
  <si>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</si>
  <si>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</si>
  <si>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</si>
  <si>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</si>
  <si>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</si>
  <si>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</si>
  <si>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</si>
  <si>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</si>
  <si>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</si>
  <si>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</si>
  <si>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</si>
  <si>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</si>
  <si>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</si>
  <si>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</si>
  <si>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</si>
  <si>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</si>
  <si>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</si>
  <si>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</si>
  <si>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</si>
  <si>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</si>
  <si>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</si>
  <si>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</si>
  <si>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</si>
  <si>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</si>
  <si>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</si>
  <si>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232211</t>
  </si>
  <si>
    <t>46</t>
  </si>
  <si>
    <t>02</t>
  </si>
  <si>
    <t>0</t>
  </si>
  <si>
    <t>000</t>
  </si>
  <si>
    <t>愛知県　新城市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</si>
  <si>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</si>
  <si>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</si>
  <si>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</si>
  <si>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</si>
  <si>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</si>
  <si>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</si>
  <si>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</si>
  <si>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</si>
  <si>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</si>
  <si>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</si>
  <si>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現状の経営指標としては、見た目上安定的な状態に見えますが、事業規模が極端に小さく使用者が限定されているため、突発的な費用が生じたり、施設の更新を実施することになると、料金の大幅な見直しが必要となります。そのため、今後の事業運営のあり方についての検討を行っており、その結果を踏まえ、令和３年度以降に経営戦略を策定する予定。</t>
    <rPh sb="3" eb="5">
      <t>ゲンジョウ</t>
    </rPh>
    <rPh sb="6" eb="8">
      <t>ケイエイ</t>
    </rPh>
    <rPh sb="8" eb="10">
      <t>シヒョウ</t>
    </rPh>
    <rPh sb="15" eb="16">
      <t>ミ</t>
    </rPh>
    <rPh sb="17" eb="18">
      <t>メ</t>
    </rPh>
    <rPh sb="18" eb="19">
      <t>ジョウ</t>
    </rPh>
    <rPh sb="19" eb="22">
      <t>アンテイテキ</t>
    </rPh>
    <rPh sb="23" eb="25">
      <t>ジョウタイ</t>
    </rPh>
    <rPh sb="26" eb="27">
      <t>ミ</t>
    </rPh>
    <rPh sb="32" eb="34">
      <t>ジギョウ</t>
    </rPh>
    <rPh sb="34" eb="36">
      <t>キボ</t>
    </rPh>
    <rPh sb="37" eb="39">
      <t>キョクタン</t>
    </rPh>
    <rPh sb="40" eb="41">
      <t>チイ</t>
    </rPh>
    <rPh sb="43" eb="46">
      <t>シヨウシャ</t>
    </rPh>
    <rPh sb="47" eb="49">
      <t>ゲンテイ</t>
    </rPh>
    <rPh sb="57" eb="60">
      <t>トッパツテキ</t>
    </rPh>
    <rPh sb="61" eb="63">
      <t>ヒヨウ</t>
    </rPh>
    <rPh sb="64" eb="65">
      <t>ショウ</t>
    </rPh>
    <rPh sb="69" eb="71">
      <t>シセツ</t>
    </rPh>
    <rPh sb="72" eb="74">
      <t>コウシン</t>
    </rPh>
    <rPh sb="75" eb="77">
      <t>ジッシ</t>
    </rPh>
    <rPh sb="86" eb="88">
      <t>リョウキン</t>
    </rPh>
    <rPh sb="89" eb="91">
      <t>オオハバ</t>
    </rPh>
    <rPh sb="92" eb="94">
      <t>ミナオ</t>
    </rPh>
    <rPh sb="109" eb="111">
      <t>コンゴ</t>
    </rPh>
    <rPh sb="112" eb="114">
      <t>ジギョウ</t>
    </rPh>
    <rPh sb="114" eb="116">
      <t>ウンエイ</t>
    </rPh>
    <rPh sb="119" eb="120">
      <t>カタ</t>
    </rPh>
    <rPh sb="125" eb="127">
      <t>ケントウ</t>
    </rPh>
    <rPh sb="128" eb="129">
      <t>オコナ</t>
    </rPh>
    <rPh sb="136" eb="138">
      <t>ケッカ</t>
    </rPh>
    <rPh sb="139" eb="140">
      <t>フ</t>
    </rPh>
    <rPh sb="143" eb="145">
      <t>レイワ</t>
    </rPh>
    <rPh sb="146" eb="148">
      <t>ネンド</t>
    </rPh>
    <rPh sb="148" eb="150">
      <t>イコウ</t>
    </rPh>
    <rPh sb="151" eb="155">
      <t>ケイエイセンリャク</t>
    </rPh>
    <rPh sb="156" eb="158">
      <t>サクテイ</t>
    </rPh>
    <rPh sb="160" eb="162">
      <t>ヨテイ</t>
    </rPh>
    <phoneticPr fontId="5"/>
  </si>
  <si>
    <t xml:space="preserve">
　②管路経年化率は、平成２６年度から耐用年数を経過した管路が発生していましたが、計上漏れのため大幅に増加し（当年度発生分：前年比5.4ポイント上昇）、①有形固定資産減価償却率とも類似団体平均値を大きく上回っています。また、③管路更新率は、0％で更新を行っていないため、対応する財源の確保が課題となります。</t>
    <rPh sb="3" eb="5">
      <t>カンロ</t>
    </rPh>
    <rPh sb="5" eb="8">
      <t>ケイネンカ</t>
    </rPh>
    <rPh sb="8" eb="9">
      <t>リツ</t>
    </rPh>
    <rPh sb="11" eb="13">
      <t>ヘイセイ</t>
    </rPh>
    <rPh sb="15" eb="17">
      <t>ネンド</t>
    </rPh>
    <rPh sb="19" eb="21">
      <t>タイヨウ</t>
    </rPh>
    <rPh sb="21" eb="23">
      <t>ネンスウ</t>
    </rPh>
    <rPh sb="24" eb="26">
      <t>ケイカ</t>
    </rPh>
    <rPh sb="28" eb="30">
      <t>カンロ</t>
    </rPh>
    <rPh sb="31" eb="33">
      <t>ハッセイ</t>
    </rPh>
    <rPh sb="41" eb="43">
      <t>ケイジョウ</t>
    </rPh>
    <rPh sb="43" eb="44">
      <t>モ</t>
    </rPh>
    <rPh sb="48" eb="50">
      <t>オオハバ</t>
    </rPh>
    <rPh sb="51" eb="53">
      <t>ゾウカ</t>
    </rPh>
    <rPh sb="55" eb="58">
      <t>トウネンド</t>
    </rPh>
    <rPh sb="58" eb="60">
      <t>ハッセイ</t>
    </rPh>
    <rPh sb="60" eb="61">
      <t>ブン</t>
    </rPh>
    <rPh sb="62" eb="65">
      <t>ゼンネンヒ</t>
    </rPh>
    <rPh sb="72" eb="74">
      <t>ジョウショウ</t>
    </rPh>
    <rPh sb="113" eb="115">
      <t>カンロ</t>
    </rPh>
    <rPh sb="115" eb="117">
      <t>コウシン</t>
    </rPh>
    <rPh sb="117" eb="118">
      <t>リツ</t>
    </rPh>
    <rPh sb="123" eb="125">
      <t>コウシン</t>
    </rPh>
    <rPh sb="126" eb="127">
      <t>オコナ</t>
    </rPh>
    <rPh sb="135" eb="137">
      <t>タイオウ</t>
    </rPh>
    <rPh sb="139" eb="141">
      <t>ザイゲン</t>
    </rPh>
    <rPh sb="142" eb="144">
      <t>カクホ</t>
    </rPh>
    <rPh sb="145" eb="147">
      <t>カダイ</t>
    </rPh>
    <phoneticPr fontId="5"/>
  </si>
  <si>
    <t xml:space="preserve">
　①経常収支比率は、100％以上を維持しています。⑤料金回収率は、類似団体平均値を上回り⑥給水原価は、類似団体平均値を大きく下回っています。ただし、事業規模が小さいため、少額の変動により数パーセント数値が上下します。現在は、ほぼ固定的な費用計上のみで運営することができていますが、施設も老朽化しており、大きな修繕費などが生じると赤字に転じ指標が大幅に悪化する可能性があります。
　③流動比率は、類似団体平均値を大きく上回り短期的な支払能力は確保しています。④企業債残高対給水収益比率は、ほぼ施設の更新を行っておらず借入が少ないため類似団体平均値を大きく下回っていますが、施設の更新を実施することになると企業債に頼らざるを得ず更新開始と同時に平均値を大幅に上回ることが想定されます。
　⑦施設利用率、⑧契約率は、類似団体平均値を大きく下回っています。今後も使用水量及び契約水量の増加は見込めず、需要に対し施設の規模が過大なため、施設更新の際は規模の縮小が必要と考えられます。</t>
    <rPh sb="3" eb="5">
      <t>ケイジョウ</t>
    </rPh>
    <rPh sb="5" eb="7">
      <t>シュウシ</t>
    </rPh>
    <rPh sb="7" eb="9">
      <t>ヒリツ</t>
    </rPh>
    <rPh sb="15" eb="17">
      <t>イジョウ</t>
    </rPh>
    <rPh sb="18" eb="20">
      <t>イジ</t>
    </rPh>
    <rPh sb="27" eb="31">
      <t>リョウキンカイシュウ</t>
    </rPh>
    <rPh sb="31" eb="32">
      <t>リツ</t>
    </rPh>
    <rPh sb="46" eb="50">
      <t>キュウスイゲンカ</t>
    </rPh>
    <rPh sb="75" eb="77">
      <t>ジギョウ</t>
    </rPh>
    <rPh sb="77" eb="79">
      <t>キボ</t>
    </rPh>
    <rPh sb="80" eb="81">
      <t>チイ</t>
    </rPh>
    <rPh sb="86" eb="88">
      <t>ショウガク</t>
    </rPh>
    <rPh sb="89" eb="91">
      <t>ヘンドウ</t>
    </rPh>
    <rPh sb="94" eb="95">
      <t>スウ</t>
    </rPh>
    <rPh sb="100" eb="102">
      <t>スウチ</t>
    </rPh>
    <rPh sb="103" eb="105">
      <t>ジョウゲ</t>
    </rPh>
    <rPh sb="109" eb="111">
      <t>ゲンザイ</t>
    </rPh>
    <rPh sb="115" eb="118">
      <t>コテイテキ</t>
    </rPh>
    <rPh sb="119" eb="121">
      <t>ヒヨウ</t>
    </rPh>
    <rPh sb="121" eb="123">
      <t>ケイジョウ</t>
    </rPh>
    <rPh sb="126" eb="128">
      <t>ウンエイ</t>
    </rPh>
    <rPh sb="141" eb="143">
      <t>シセツ</t>
    </rPh>
    <rPh sb="144" eb="147">
      <t>ロウキュウカ</t>
    </rPh>
    <rPh sb="152" eb="153">
      <t>オオ</t>
    </rPh>
    <rPh sb="155" eb="158">
      <t>シュウゼンヒ</t>
    </rPh>
    <rPh sb="161" eb="162">
      <t>ショウ</t>
    </rPh>
    <rPh sb="165" eb="167">
      <t>アカジ</t>
    </rPh>
    <rPh sb="168" eb="169">
      <t>テン</t>
    </rPh>
    <rPh sb="170" eb="172">
      <t>シヒョウ</t>
    </rPh>
    <rPh sb="173" eb="175">
      <t>オオハバ</t>
    </rPh>
    <rPh sb="176" eb="178">
      <t>アッカ</t>
    </rPh>
    <rPh sb="180" eb="183">
      <t>カノウセイ</t>
    </rPh>
    <rPh sb="258" eb="260">
      <t>カリイレ</t>
    </rPh>
    <rPh sb="261" eb="262">
      <t>スク</t>
    </rPh>
    <rPh sb="344" eb="346">
      <t>シセツ</t>
    </rPh>
    <rPh sb="346" eb="348">
      <t>リヨウ</t>
    </rPh>
    <rPh sb="348" eb="349">
      <t>リツ</t>
    </rPh>
    <rPh sb="351" eb="354">
      <t>ケイヤクリツ</t>
    </rPh>
    <rPh sb="375" eb="377">
      <t>コンゴ</t>
    </rPh>
    <rPh sb="378" eb="380">
      <t>シヨウ</t>
    </rPh>
    <rPh sb="380" eb="382">
      <t>スイリョウ</t>
    </rPh>
    <rPh sb="382" eb="383">
      <t>オヨ</t>
    </rPh>
    <rPh sb="384" eb="386">
      <t>ケイヤク</t>
    </rPh>
    <rPh sb="386" eb="388">
      <t>スイリョウ</t>
    </rPh>
    <rPh sb="389" eb="391">
      <t>ゾウカ</t>
    </rPh>
    <rPh sb="392" eb="394">
      <t>ミコ</t>
    </rPh>
    <rPh sb="397" eb="399">
      <t>ジュヨウ</t>
    </rPh>
    <rPh sb="400" eb="401">
      <t>タイ</t>
    </rPh>
    <rPh sb="402" eb="404">
      <t>シセツ</t>
    </rPh>
    <rPh sb="405" eb="407">
      <t>キボ</t>
    </rPh>
    <rPh sb="408" eb="410">
      <t>カダイ</t>
    </rPh>
    <rPh sb="414" eb="416">
      <t>シセツ</t>
    </rPh>
    <rPh sb="416" eb="418">
      <t>コウシン</t>
    </rPh>
    <rPh sb="419" eb="420">
      <t>サイ</t>
    </rPh>
    <rPh sb="421" eb="423">
      <t>キボ</t>
    </rPh>
    <rPh sb="424" eb="426">
      <t>シュクショウ</t>
    </rPh>
    <rPh sb="427" eb="429">
      <t>ヒツヨウ</t>
    </rPh>
    <rPh sb="430" eb="43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</si>
</sst>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72.569999999999993</c:v>
                </c:pt>
                <c:pt idx="1">
                  <c:v>73.25</c:v>
                </c:pt>
                <c:pt idx="2">
                  <c:v>74.62</c:v>
                </c:pt>
                <c:pt idx="3">
                  <c:v>75.88</c:v>
                </c:pt>
                <c:pt idx="4">
                  <c:v>77.12</c:v>
                </c:pt>
              </c:numCache>
            </c:numRef>
          </c:val>
          <c:extLst>
            <c:ext xmlns:c16="http://schemas.microsoft.com/office/drawing/2014/chart" uri="{C3380CC4-5D6E-409C-BE32-E72D297353CC}">
              <c16:uniqueId val="{00000000-F7A9-464A-AE7E-3265014438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F7A9-464A-AE7E-3265014438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87.44</c:v>
                </c:pt>
              </c:numCache>
            </c:numRef>
          </c:val>
          <c:extLst>
            <c:ext xmlns:c16="http://schemas.microsoft.com/office/drawing/2014/chart" uri="{C3380CC4-5D6E-409C-BE32-E72D297353CC}">
              <c16:uniqueId val="{00000000-26AB-4B04-839F-4314F2365C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26AB-4B04-839F-4314F2365C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8-4074-86D4-7C17389AC1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0E58-4074-86D4-7C17389AC1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3525.4</c:v>
                </c:pt>
                <c:pt idx="1">
                  <c:v>1289.75</c:v>
                </c:pt>
                <c:pt idx="2">
                  <c:v>3392.92</c:v>
                </c:pt>
                <c:pt idx="3">
                  <c:v>2928.8</c:v>
                </c:pt>
                <c:pt idx="4">
                  <c:v>3473.97</c:v>
                </c:pt>
              </c:numCache>
            </c:numRef>
          </c:val>
          <c:extLst>
            <c:ext xmlns:c16="http://schemas.microsoft.com/office/drawing/2014/chart" uri="{C3380CC4-5D6E-409C-BE32-E72D297353CC}">
              <c16:uniqueId val="{00000000-478A-40B9-AE33-6EBB3D2315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478A-40B9-AE33-6EBB3D2315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139.91</c:v>
                </c:pt>
                <c:pt idx="1">
                  <c:v>132.71</c:v>
                </c:pt>
                <c:pt idx="2">
                  <c:v>124.41</c:v>
                </c:pt>
                <c:pt idx="3">
                  <c:v>119.12</c:v>
                </c:pt>
                <c:pt idx="4">
                  <c:v>111.52</c:v>
                </c:pt>
              </c:numCache>
            </c:numRef>
          </c:val>
          <c:extLst>
            <c:ext xmlns:c16="http://schemas.microsoft.com/office/drawing/2014/chart" uri="{C3380CC4-5D6E-409C-BE32-E72D297353CC}">
              <c16:uniqueId val="{00000000-8E67-4BD9-8330-C01DE663F8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8E67-4BD9-8330-C01DE663F8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116.65</c:v>
                </c:pt>
                <c:pt idx="1">
                  <c:v>129.32</c:v>
                </c:pt>
                <c:pt idx="2">
                  <c:v>120.26</c:v>
                </c:pt>
                <c:pt idx="3">
                  <c:v>115.9</c:v>
                </c:pt>
                <c:pt idx="4">
                  <c:v>119.63</c:v>
                </c:pt>
              </c:numCache>
            </c:numRef>
          </c:val>
          <c:extLst>
            <c:ext xmlns:c16="http://schemas.microsoft.com/office/drawing/2014/chart" uri="{C3380CC4-5D6E-409C-BE32-E72D297353CC}">
              <c16:uniqueId val="{00000000-475F-407E-9771-18C8BC160E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475F-407E-9771-18C8BC160E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30.97</c:v>
                </c:pt>
                <c:pt idx="1">
                  <c:v>27.91</c:v>
                </c:pt>
                <c:pt idx="2">
                  <c:v>30.12</c:v>
                </c:pt>
                <c:pt idx="3">
                  <c:v>31.09</c:v>
                </c:pt>
                <c:pt idx="4">
                  <c:v>30.1</c:v>
                </c:pt>
              </c:numCache>
            </c:numRef>
          </c:val>
          <c:extLst>
            <c:ext xmlns:c16="http://schemas.microsoft.com/office/drawing/2014/chart" uri="{C3380CC4-5D6E-409C-BE32-E72D297353CC}">
              <c16:uniqueId val="{00000000-6984-4D0B-96F6-79F089744A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6984-4D0B-96F6-79F089744A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11.69</c:v>
                </c:pt>
                <c:pt idx="1">
                  <c:v>12.06</c:v>
                </c:pt>
                <c:pt idx="2">
                  <c:v>12.26</c:v>
                </c:pt>
                <c:pt idx="3">
                  <c:v>13.29</c:v>
                </c:pt>
                <c:pt idx="4">
                  <c:v>10.66</c:v>
                </c:pt>
              </c:numCache>
            </c:numRef>
          </c:val>
          <c:extLst>
            <c:ext xmlns:c16="http://schemas.microsoft.com/office/drawing/2014/chart" uri="{C3380CC4-5D6E-409C-BE32-E72D297353CC}">
              <c16:uniqueId val="{00000000-8C15-487A-A995-9B3D882A5A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8C15-487A-A995-9B3D882A5A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24.29</c:v>
                </c:pt>
                <c:pt idx="1">
                  <c:v>24.29</c:v>
                </c:pt>
                <c:pt idx="2">
                  <c:v>24.29</c:v>
                </c:pt>
                <c:pt idx="3">
                  <c:v>24.29</c:v>
                </c:pt>
                <c:pt idx="4">
                  <c:v>24.29</c:v>
                </c:pt>
              </c:numCache>
            </c:numRef>
          </c:val>
          <c:extLst>
            <c:ext xmlns:c16="http://schemas.microsoft.com/office/drawing/2014/chart" uri="{C3380CC4-5D6E-409C-BE32-E72D297353CC}">
              <c16:uniqueId val="{00000000-3D93-4575-9798-E0AB96B0C3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3D93-4575-9798-E0AB96B0C3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9B-4035-AB11-7E7FA18CCB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CB9B-4035-AB11-7E7FA18CCB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118.34</c:v>
                </c:pt>
                <c:pt idx="1">
                  <c:v>127.28</c:v>
                </c:pt>
                <c:pt idx="2">
                  <c:v>121.28</c:v>
                </c:pt>
                <c:pt idx="3">
                  <c:v>119.86</c:v>
                </c:pt>
                <c:pt idx="4">
                  <c:v>122.83</c:v>
                </c:pt>
              </c:numCache>
            </c:numRef>
          </c:val>
          <c:extLst>
            <c:ext xmlns:c16="http://schemas.microsoft.com/office/drawing/2014/chart" uri="{C3380CC4-5D6E-409C-BE32-E72D297353CC}">
              <c16:uniqueId val="{00000000-69B8-4DBD-9D7F-11FC634B79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69B8-4DBD-9D7F-11FC634B79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愛知県　新城市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373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88.9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118.34</v>
      </c>
      <c r="Y32" s="129"/>
      <c r="Z32" s="129"/>
      <c r="AA32" s="129"/>
      <c r="AB32" s="129"/>
      <c r="AC32" s="129"/>
      <c r="AD32" s="129"/>
      <c r="AE32" s="129"/>
      <c r="AF32" s="129"/>
      <c r="AG32" s="129"/>
      <c r="AH32" s="129"/>
      <c r="AI32" s="129"/>
      <c r="AJ32" s="129"/>
      <c r="AK32" s="129"/>
      <c r="AL32" s="129"/>
      <c r="AM32" s="129"/>
      <c r="AN32" s="129"/>
      <c r="AO32" s="129"/>
      <c r="AP32" s="129"/>
      <c r="AQ32" s="130"/>
      <c r="AR32" s="128">
        <f>データ!U6</f>
        <v>127.28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121.28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119.86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122.83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3525.4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1289.75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3392.92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2928.8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3473.97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139.91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132.71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124.41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119.12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111.52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116.65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129.32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120.26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115.9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119.63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30.97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27.91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30.12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31.09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30.1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11.69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12.06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12.26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13.29</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10.66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24.29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24.29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24.29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24.29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24.29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72.569999999999993</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73.25</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74.62</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75.88</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77.12</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87.44</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53.92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53.32</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53.49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54.3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3.4</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3.56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3.46</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3.28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4.66</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0.19</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0.06</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0.06</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6IIFu1+dA6Scvp2EqXydVkfdLFKOvLAgR3AExn4EuDKzqLRY/1nKnsui9sWoChMsolRrRPjJGt/a8KtEApVUA==" saltValue="upuFiDcVQxjS/n2zH1P/b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118.34</v>
      </c>
      <c r="U6" s="52">
        <f>U7</f>
        <v>127.28</v>
      </c>
      <c r="V6" s="52">
        <f>V7</f>
        <v>121.28</v>
      </c>
      <c r="W6" s="52">
        <f>W7</f>
        <v>119.86</v>
      </c>
      <c r="X6" s="52">
        <f t="shared" si="3"/>
        <v>122.83</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3525.4</v>
      </c>
      <c r="AQ6" s="52">
        <f>AQ7</f>
        <v>1289.75</v>
      </c>
      <c r="AR6" s="52">
        <f>AR7</f>
        <v>3392.92</v>
      </c>
      <c r="AS6" s="52">
        <f>AS7</f>
        <v>2928.8</v>
      </c>
      <c r="AT6" s="52">
        <f t="shared" si="3"/>
        <v>3473.97</v>
      </c>
      <c r="AU6" s="52">
        <f t="shared" si="3"/>
        <v>742.59</v>
      </c>
      <c r="AV6" s="52">
        <f t="shared" si="3"/>
        <v>549.77</v>
      </c>
      <c r="AW6" s="52">
        <f t="shared" si="3"/>
        <v>730.25</v>
      </c>
      <c r="AX6" s="52">
        <f t="shared" si="3"/>
        <v>868.31</v>
      </c>
      <c r="AY6" s="52">
        <f t="shared" si="3"/>
        <v>732.52</v>
      </c>
      <c r="AZ6" s="50" t="str">
        <f>IF(AZ7="-","【-】","【"&amp;SUBSTITUTE(TEXT(AZ7,"#,##0.00"),"-","△")&amp;"】")</f>
        <v>【420.52】</v>
      </c>
      <c r="BA6" s="52">
        <f t="shared" si="3"/>
        <v>139.91</v>
      </c>
      <c r="BB6" s="52">
        <f>BB7</f>
        <v>132.71</v>
      </c>
      <c r="BC6" s="52">
        <f>BC7</f>
        <v>124.41</v>
      </c>
      <c r="BD6" s="52">
        <f>BD7</f>
        <v>119.12</v>
      </c>
      <c r="BE6" s="52">
        <f t="shared" si="3"/>
        <v>111.52</v>
      </c>
      <c r="BF6" s="52">
        <f t="shared" si="3"/>
        <v>430.97</v>
      </c>
      <c r="BG6" s="52">
        <f t="shared" si="3"/>
        <v>536.28</v>
      </c>
      <c r="BH6" s="52">
        <f t="shared" si="3"/>
        <v>514.66</v>
      </c>
      <c r="BI6" s="52">
        <f t="shared" si="3"/>
        <v>504.81</v>
      </c>
      <c r="BJ6" s="52">
        <f t="shared" si="3"/>
        <v>498.01</v>
      </c>
      <c r="BK6" s="50" t="str">
        <f>IF(BK7="-","【-】","【"&amp;SUBSTITUTE(TEXT(BK7,"#,##0.00"),"-","△")&amp;"】")</f>
        <v>【238.81】</v>
      </c>
      <c r="BL6" s="52">
        <f t="shared" si="3"/>
        <v>116.65</v>
      </c>
      <c r="BM6" s="52">
        <f>BM7</f>
        <v>129.32</v>
      </c>
      <c r="BN6" s="52">
        <f>BN7</f>
        <v>120.26</v>
      </c>
      <c r="BO6" s="52">
        <f>BO7</f>
        <v>115.9</v>
      </c>
      <c r="BP6" s="52">
        <f t="shared" si="3"/>
        <v>119.63</v>
      </c>
      <c r="BQ6" s="52">
        <f t="shared" si="3"/>
        <v>100.16</v>
      </c>
      <c r="BR6" s="52">
        <f t="shared" si="3"/>
        <v>100.54</v>
      </c>
      <c r="BS6" s="52">
        <f t="shared" si="3"/>
        <v>95.99</v>
      </c>
      <c r="BT6" s="52">
        <f t="shared" si="3"/>
        <v>94.91</v>
      </c>
      <c r="BU6" s="52">
        <f t="shared" si="3"/>
        <v>90.22</v>
      </c>
      <c r="BV6" s="50" t="str">
        <f>IF(BV7="-","【-】","【"&amp;SUBSTITUTE(TEXT(BV7,"#,##0.00"),"-","△")&amp;"】")</f>
        <v>【115.00】</v>
      </c>
      <c r="BW6" s="52">
        <f t="shared" si="3"/>
        <v>30.97</v>
      </c>
      <c r="BX6" s="52">
        <f>BX7</f>
        <v>27.91</v>
      </c>
      <c r="BY6" s="52">
        <f>BY7</f>
        <v>30.12</v>
      </c>
      <c r="BZ6" s="52">
        <f>BZ7</f>
        <v>31.09</v>
      </c>
      <c r="CA6" s="52">
        <f t="shared" si="3"/>
        <v>30.1</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11.69</v>
      </c>
      <c r="CI6" s="52">
        <f>CI7</f>
        <v>12.06</v>
      </c>
      <c r="CJ6" s="52">
        <f>CJ7</f>
        <v>12.26</v>
      </c>
      <c r="CK6" s="52">
        <f>CK7</f>
        <v>13.29</v>
      </c>
      <c r="CL6" s="52">
        <f t="shared" si="5"/>
        <v>10.66</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24.29</v>
      </c>
      <c r="CT6" s="52">
        <f>CT7</f>
        <v>24.29</v>
      </c>
      <c r="CU6" s="52">
        <f>CU7</f>
        <v>24.29</v>
      </c>
      <c r="CV6" s="52">
        <f>CV7</f>
        <v>24.29</v>
      </c>
      <c r="CW6" s="52">
        <f t="shared" si="6"/>
        <v>24.29</v>
      </c>
      <c r="CX6" s="52">
        <f t="shared" si="6"/>
        <v>52.54</v>
      </c>
      <c r="CY6" s="52">
        <f t="shared" si="6"/>
        <v>50.81</v>
      </c>
      <c r="CZ6" s="52">
        <f t="shared" si="6"/>
        <v>50.28</v>
      </c>
      <c r="DA6" s="52">
        <f t="shared" si="6"/>
        <v>51.42</v>
      </c>
      <c r="DB6" s="52">
        <f t="shared" si="6"/>
        <v>50.9</v>
      </c>
      <c r="DC6" s="50" t="str">
        <f>IF(DC7="-","【-】","【"&amp;SUBSTITUTE(TEXT(DC7,"#,##0.00"),"-","△")&amp;"】")</f>
        <v>【77.39】</v>
      </c>
      <c r="DD6" s="52">
        <f t="shared" ref="DD6:DM6" si="7">DD7</f>
        <v>72.569999999999993</v>
      </c>
      <c r="DE6" s="52">
        <f>DE7</f>
        <v>73.25</v>
      </c>
      <c r="DF6" s="52">
        <f>DF7</f>
        <v>74.62</v>
      </c>
      <c r="DG6" s="52">
        <f>DG7</f>
        <v>75.88</v>
      </c>
      <c r="DH6" s="52">
        <f t="shared" si="7"/>
        <v>77.12</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87.44</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3500</v>
      </c>
      <c r="L7" s="54" t="s">
        <v>96</v>
      </c>
      <c r="M7" s="55">
        <v>1</v>
      </c>
      <c r="N7" s="55">
        <v>373</v>
      </c>
      <c r="O7" s="56" t="s">
        <v>97</v>
      </c>
      <c r="P7" s="56">
        <v>88.9</v>
      </c>
      <c r="Q7" s="55">
        <v>5</v>
      </c>
      <c r="R7" s="55">
        <v>850</v>
      </c>
      <c r="S7" s="54" t="s">
        <v>98</v>
      </c>
      <c r="T7" s="57">
        <v>118.34</v>
      </c>
      <c r="U7" s="57">
        <v>127.28</v>
      </c>
      <c r="V7" s="57">
        <v>121.28</v>
      </c>
      <c r="W7" s="57">
        <v>119.86</v>
      </c>
      <c r="X7" s="57">
        <v>122.83</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3525.4</v>
      </c>
      <c r="AQ7" s="57">
        <v>1289.75</v>
      </c>
      <c r="AR7" s="57">
        <v>3392.92</v>
      </c>
      <c r="AS7" s="57">
        <v>2928.8</v>
      </c>
      <c r="AT7" s="57">
        <v>3473.97</v>
      </c>
      <c r="AU7" s="57">
        <v>742.59</v>
      </c>
      <c r="AV7" s="57">
        <v>549.77</v>
      </c>
      <c r="AW7" s="57">
        <v>730.25</v>
      </c>
      <c r="AX7" s="57">
        <v>868.31</v>
      </c>
      <c r="AY7" s="57">
        <v>732.52</v>
      </c>
      <c r="AZ7" s="57">
        <v>420.52</v>
      </c>
      <c r="BA7" s="57">
        <v>139.91</v>
      </c>
      <c r="BB7" s="57">
        <v>132.71</v>
      </c>
      <c r="BC7" s="57">
        <v>124.41</v>
      </c>
      <c r="BD7" s="57">
        <v>119.12</v>
      </c>
      <c r="BE7" s="57">
        <v>111.52</v>
      </c>
      <c r="BF7" s="57">
        <v>430.97</v>
      </c>
      <c r="BG7" s="57">
        <v>536.28</v>
      </c>
      <c r="BH7" s="57">
        <v>514.66</v>
      </c>
      <c r="BI7" s="57">
        <v>504.81</v>
      </c>
      <c r="BJ7" s="57">
        <v>498.01</v>
      </c>
      <c r="BK7" s="57">
        <v>238.81</v>
      </c>
      <c r="BL7" s="57">
        <v>116.65</v>
      </c>
      <c r="BM7" s="57">
        <v>129.32</v>
      </c>
      <c r="BN7" s="57">
        <v>120.26</v>
      </c>
      <c r="BO7" s="57">
        <v>115.9</v>
      </c>
      <c r="BP7" s="57">
        <v>119.63</v>
      </c>
      <c r="BQ7" s="57">
        <v>100.16</v>
      </c>
      <c r="BR7" s="57">
        <v>100.54</v>
      </c>
      <c r="BS7" s="57">
        <v>95.99</v>
      </c>
      <c r="BT7" s="57">
        <v>94.91</v>
      </c>
      <c r="BU7" s="57">
        <v>90.22</v>
      </c>
      <c r="BV7" s="57">
        <v>115</v>
      </c>
      <c r="BW7" s="57">
        <v>30.97</v>
      </c>
      <c r="BX7" s="57">
        <v>27.91</v>
      </c>
      <c r="BY7" s="57">
        <v>30.12</v>
      </c>
      <c r="BZ7" s="57">
        <v>31.09</v>
      </c>
      <c r="CA7" s="57">
        <v>30.1</v>
      </c>
      <c r="CB7" s="57">
        <v>42.5</v>
      </c>
      <c r="CC7" s="57">
        <v>42.19</v>
      </c>
      <c r="CD7" s="57">
        <v>44.55</v>
      </c>
      <c r="CE7" s="57">
        <v>47.36</v>
      </c>
      <c r="CF7" s="57">
        <v>49.94</v>
      </c>
      <c r="CG7" s="57">
        <v>18.600000000000001</v>
      </c>
      <c r="CH7" s="57">
        <v>11.69</v>
      </c>
      <c r="CI7" s="57">
        <v>12.06</v>
      </c>
      <c r="CJ7" s="57">
        <v>12.26</v>
      </c>
      <c r="CK7" s="57">
        <v>13.29</v>
      </c>
      <c r="CL7" s="57">
        <v>10.66</v>
      </c>
      <c r="CM7" s="57">
        <v>35.909999999999997</v>
      </c>
      <c r="CN7" s="57">
        <v>35.54</v>
      </c>
      <c r="CO7" s="57">
        <v>35.24</v>
      </c>
      <c r="CP7" s="57">
        <v>35.22</v>
      </c>
      <c r="CQ7" s="57">
        <v>34.92</v>
      </c>
      <c r="CR7" s="57">
        <v>55.21</v>
      </c>
      <c r="CS7" s="57">
        <v>24.29</v>
      </c>
      <c r="CT7" s="57">
        <v>24.29</v>
      </c>
      <c r="CU7" s="57">
        <v>24.29</v>
      </c>
      <c r="CV7" s="57">
        <v>24.29</v>
      </c>
      <c r="CW7" s="57">
        <v>24.29</v>
      </c>
      <c r="CX7" s="57">
        <v>52.54</v>
      </c>
      <c r="CY7" s="57">
        <v>50.81</v>
      </c>
      <c r="CZ7" s="57">
        <v>50.28</v>
      </c>
      <c r="DA7" s="57">
        <v>51.42</v>
      </c>
      <c r="DB7" s="57">
        <v>50.9</v>
      </c>
      <c r="DC7" s="57">
        <v>77.39</v>
      </c>
      <c r="DD7" s="57">
        <v>72.569999999999993</v>
      </c>
      <c r="DE7" s="57">
        <v>73.25</v>
      </c>
      <c r="DF7" s="57">
        <v>74.62</v>
      </c>
      <c r="DG7" s="57">
        <v>75.88</v>
      </c>
      <c r="DH7" s="57">
        <v>77.12</v>
      </c>
      <c r="DI7" s="57">
        <v>53.92</v>
      </c>
      <c r="DJ7" s="57">
        <v>53.32</v>
      </c>
      <c r="DK7" s="57">
        <v>53.4</v>
      </c>
      <c r="DL7" s="57">
        <v>53.49</v>
      </c>
      <c r="DM7" s="57">
        <v>54.3</v>
      </c>
      <c r="DN7" s="57">
        <v>59.23</v>
      </c>
      <c r="DO7" s="57">
        <v>0</v>
      </c>
      <c r="DP7" s="57">
        <v>0</v>
      </c>
      <c r="DQ7" s="57">
        <v>0</v>
      </c>
      <c r="DR7" s="57">
        <v>0</v>
      </c>
      <c r="DS7" s="57">
        <v>87.44</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118.34</v>
      </c>
      <c r="V11" s="65">
        <f>IF(U6="-",NA(),U6)</f>
        <v>127.28</v>
      </c>
      <c r="W11" s="65">
        <f>IF(V6="-",NA(),V6)</f>
        <v>121.28</v>
      </c>
      <c r="X11" s="65">
        <f>IF(W6="-",NA(),W6)</f>
        <v>119.86</v>
      </c>
      <c r="Y11" s="65">
        <f>IF(X6="-",NA(),X6)</f>
        <v>122.83</v>
      </c>
      <c r="AE11" s="64" t="s">
        <v>23</v>
      </c>
      <c r="AF11" s="65">
        <f>IF(AE6="-",NA(),AE6)</f>
        <v>0</v>
      </c>
      <c r="AG11" s="65">
        <f>IF(AF6="-",NA(),AF6)</f>
        <v>0</v>
      </c>
      <c r="AH11" s="65">
        <f>IF(AG6="-",NA(),AG6)</f>
        <v>0</v>
      </c>
      <c r="AI11" s="65">
        <f>IF(AH6="-",NA(),AH6)</f>
        <v>0</v>
      </c>
      <c r="AJ11" s="65">
        <f>IF(AI6="-",NA(),AI6)</f>
        <v>0</v>
      </c>
      <c r="AP11" s="64" t="s">
        <v>23</v>
      </c>
      <c r="AQ11" s="65">
        <f>IF(AP6="-",NA(),AP6)</f>
        <v>3525.4</v>
      </c>
      <c r="AR11" s="65">
        <f>IF(AQ6="-",NA(),AQ6)</f>
        <v>1289.75</v>
      </c>
      <c r="AS11" s="65">
        <f>IF(AR6="-",NA(),AR6)</f>
        <v>3392.92</v>
      </c>
      <c r="AT11" s="65">
        <f>IF(AS6="-",NA(),AS6)</f>
        <v>2928.8</v>
      </c>
      <c r="AU11" s="65">
        <f>IF(AT6="-",NA(),AT6)</f>
        <v>3473.97</v>
      </c>
      <c r="BA11" s="64" t="s">
        <v>23</v>
      </c>
      <c r="BB11" s="65">
        <f>IF(BA6="-",NA(),BA6)</f>
        <v>139.91</v>
      </c>
      <c r="BC11" s="65">
        <f>IF(BB6="-",NA(),BB6)</f>
        <v>132.71</v>
      </c>
      <c r="BD11" s="65">
        <f>IF(BC6="-",NA(),BC6)</f>
        <v>124.41</v>
      </c>
      <c r="BE11" s="65">
        <f>IF(BD6="-",NA(),BD6)</f>
        <v>119.12</v>
      </c>
      <c r="BF11" s="65">
        <f>IF(BE6="-",NA(),BE6)</f>
        <v>111.52</v>
      </c>
      <c r="BL11" s="64" t="s">
        <v>23</v>
      </c>
      <c r="BM11" s="65">
        <f>IF(BL6="-",NA(),BL6)</f>
        <v>116.65</v>
      </c>
      <c r="BN11" s="65">
        <f>IF(BM6="-",NA(),BM6)</f>
        <v>129.32</v>
      </c>
      <c r="BO11" s="65">
        <f>IF(BN6="-",NA(),BN6)</f>
        <v>120.26</v>
      </c>
      <c r="BP11" s="65">
        <f>IF(BO6="-",NA(),BO6)</f>
        <v>115.9</v>
      </c>
      <c r="BQ11" s="65">
        <f>IF(BP6="-",NA(),BP6)</f>
        <v>119.63</v>
      </c>
      <c r="BW11" s="64" t="s">
        <v>23</v>
      </c>
      <c r="BX11" s="65">
        <f>IF(BW6="-",NA(),BW6)</f>
        <v>30.97</v>
      </c>
      <c r="BY11" s="65">
        <f>IF(BX6="-",NA(),BX6)</f>
        <v>27.91</v>
      </c>
      <c r="BZ11" s="65">
        <f>IF(BY6="-",NA(),BY6)</f>
        <v>30.12</v>
      </c>
      <c r="CA11" s="65">
        <f>IF(BZ6="-",NA(),BZ6)</f>
        <v>31.09</v>
      </c>
      <c r="CB11" s="65">
        <f>IF(CA6="-",NA(),CA6)</f>
        <v>30.1</v>
      </c>
      <c r="CH11" s="64" t="s">
        <v>23</v>
      </c>
      <c r="CI11" s="65">
        <f>IF(CH6="-",NA(),CH6)</f>
        <v>11.69</v>
      </c>
      <c r="CJ11" s="65">
        <f>IF(CI6="-",NA(),CI6)</f>
        <v>12.06</v>
      </c>
      <c r="CK11" s="65">
        <f>IF(CJ6="-",NA(),CJ6)</f>
        <v>12.26</v>
      </c>
      <c r="CL11" s="65">
        <f>IF(CK6="-",NA(),CK6)</f>
        <v>13.29</v>
      </c>
      <c r="CM11" s="65">
        <f>IF(CL6="-",NA(),CL6)</f>
        <v>10.66</v>
      </c>
      <c r="CS11" s="64" t="s">
        <v>23</v>
      </c>
      <c r="CT11" s="65">
        <f>IF(CS6="-",NA(),CS6)</f>
        <v>24.29</v>
      </c>
      <c r="CU11" s="65">
        <f>IF(CT6="-",NA(),CT6)</f>
        <v>24.29</v>
      </c>
      <c r="CV11" s="65">
        <f>IF(CU6="-",NA(),CU6)</f>
        <v>24.29</v>
      </c>
      <c r="CW11" s="65">
        <f>IF(CV6="-",NA(),CV6)</f>
        <v>24.29</v>
      </c>
      <c r="CX11" s="65">
        <f>IF(CW6="-",NA(),CW6)</f>
        <v>24.29</v>
      </c>
      <c r="DD11" s="64" t="s">
        <v>23</v>
      </c>
      <c r="DE11" s="65">
        <f>IF(DD6="-",NA(),DD6)</f>
        <v>72.569999999999993</v>
      </c>
      <c r="DF11" s="65">
        <f>IF(DE6="-",NA(),DE6)</f>
        <v>73.25</v>
      </c>
      <c r="DG11" s="65">
        <f>IF(DF6="-",NA(),DF6)</f>
        <v>74.62</v>
      </c>
      <c r="DH11" s="65">
        <f>IF(DG6="-",NA(),DG6)</f>
        <v>75.88</v>
      </c>
      <c r="DI11" s="65">
        <f>IF(DH6="-",NA(),DH6)</f>
        <v>77.12</v>
      </c>
      <c r="DO11" s="64" t="s">
        <v>23</v>
      </c>
      <c r="DP11" s="65">
        <f>IF(DO6="-",NA(),DO6)</f>
        <v>0</v>
      </c>
      <c r="DQ11" s="65">
        <f>IF(DP6="-",NA(),DP6)</f>
        <v>0</v>
      </c>
      <c r="DR11" s="65">
        <f>IF(DQ6="-",NA(),DQ6)</f>
        <v>0</v>
      </c>
      <c r="DS11" s="65">
        <f>IF(DR6="-",NA(),DR6)</f>
        <v>0</v>
      </c>
      <c r="DT11" s="65">
        <f>IF(DS6="-",NA(),DS6)</f>
        <v>87.44</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2021-02-12T04:09:09Z</cp:lastPrinted>
  <dcterms:created xsi:type="dcterms:W3CDTF">2020-12-04T03:42:30Z</dcterms:created>
  <dcterms:modified xsi:type="dcterms:W3CDTF">2021-02-12T04:09:30Z</dcterms:modified>
  <cp:category/>
</cp:coreProperties>
</file>