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309900\Desktop\経営比較分析表\"/>
    </mc:Choice>
  </mc:AlternateContent>
  <workbookProtection workbookAlgorithmName="SHA-512" workbookHashValue="6j1IrEOSO90fD8QHdi9OjFXmJOka+CwZGIm21WtmUHY6E4Sz7NOOb6EbHIrHq8CarCzmW5RWswg7f5ey/j/3RA==" workbookSaltValue="ymmov1SDl67pHjQxucUMDg==" workbookSpinCount="100000" lockStructure="1"/>
  <bookViews>
    <workbookView xWindow="0" yWindow="0" windowWidth="15360" windowHeight="7635"/>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AT8" i="4" s="1"/>
  <c r="R6" i="5"/>
  <c r="Q6" i="5"/>
  <c r="P6" i="5"/>
  <c r="O6" i="5"/>
  <c r="I10" i="4" s="1"/>
  <c r="N6" i="5"/>
  <c r="M6" i="5"/>
  <c r="AD8" i="4" s="1"/>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BB10" i="4"/>
  <c r="AT10" i="4"/>
  <c r="W10" i="4"/>
  <c r="P10" i="4"/>
  <c r="B10" i="4"/>
  <c r="BB8" i="4"/>
  <c r="AL8" i="4"/>
  <c r="W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<sst xmlns="http://schemas.openxmlformats.org/spreadsheetml/2006/main" count="233" uniqueCount="117">
  <si>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</si>
  <si>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</si>
  <si>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</si>
  <si>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</si>
  <si>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</si>
  <si>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</si>
  <si>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</si>
  <si>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</si>
  <si>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</si>
  <si>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</si>
  <si>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</si>
  <si>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</si>
  <si>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</si>
  <si>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</si>
  <si>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</si>
  <si>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</si>
  <si>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</si>
  <si>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</si>
  <si>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</si>
  <si>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</si>
  <si>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</si>
  <si>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</si>
  <si>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</si>
  <si>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</si>
  <si>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</si>
  <si>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</si>
  <si>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</si>
  <si>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</si>
  <si>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</si>
  <si>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</si>
  <si>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</si>
  <si>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</si>
  <si>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</si>
  <si>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</si>
  <si>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</si>
  <si>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</si>
  <si>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</si>
  <si>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</si>
  <si>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</si>
  <si>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</si>
  <si>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</si>
  <si>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</si>
  <si>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</si>
  <si>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</si>
  <si>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</si>
  <si>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</si>
  <si>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</si>
  <si>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</si>
  <si>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</si>
  <si>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</si>
  <si>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</si>
  <si>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</si>
  <si>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</si>
  <si>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</si>
  <si>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</si>
  <si>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</si>
  <si>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</si>
  <si>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</si>
  <si>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</si>
  <si>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</si>
  <si>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</si>
  <si>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</si>
  <si>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</si>
  <si>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</si>
  <si>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</si>
  <si>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</si>
  <si>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</si>
  <si>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</si>
  <si>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</si>
  <si>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</si>
  <si>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</si>
  <si>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</si>
  <si>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</si>
  <si>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</si>
  <si>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</si>
  <si>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</si>
  <si>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</si>
  <si>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</si>
  <si>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</si>
  <si>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</si>
  <si>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</si>
  <si>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</si>
  <si>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</si>
  <si>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</si>
  <si>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</si>
  <si>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</si>
  <si>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</si>
  <si>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</si>
  <si>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</si>
  <si>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</si>
  <si>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</si>
  <si>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</si>
  <si>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</si>
  <si>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</si>
  <si>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</si>
  <si>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</si>
  <si>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一宮市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</si>
  <si>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</si>
  <si>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</si>
  <si>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</si>
  <si>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</si>
  <si>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</si>
  <si>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</si>
  <si>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</si>
  <si>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</si>
  <si>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</si>
  <si>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</si>
  <si>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</si>
  <si>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</si>
  <si>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</si>
  <si>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</si>
  <si>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</si>
  <si>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</si>
  <si>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</si>
  <si>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簡水組合にかかった費用の分を水道料として請求している。</t>
  </si>
  <si>
    <t>資産の運用は組合により行われているため保有している資産がない。</t>
  </si>
  <si>
    <t>市で支払った費用の全額を組合に負担してもらっている。
令和元年度末で公営簡易水道は全て市の上水道への統合が完了した。
経営戦略については簡水単独では策定せず、平成30年度に上水道として策定済みである。</t>
    <rPh sb="27" eb="28">
      <t>レイ</t>
    </rPh>
    <rPh sb="28" eb="29">
      <t>ワ</t>
    </rPh>
    <rPh sb="29" eb="30">
      <t>ガン</t>
    </rPh>
    <rPh sb="30" eb="31">
      <t>ネン</t>
    </rPh>
    <rPh sb="34" eb="36">
      <t>コウエイ</t>
    </rPh>
    <rPh sb="36" eb="38">
      <t>カンイ</t>
    </rPh>
    <rPh sb="38" eb="40">
      <t>スイドウ</t>
    </rPh>
    <rPh sb="41" eb="42">
      <t>スベ</t>
    </rPh>
    <rPh sb="43" eb="44">
      <t>シ</t>
    </rPh>
    <rPh sb="53" eb="55">
      <t>カンリョウ</t>
    </rPh>
    <rPh sb="59" eb="61">
      <t>ケイエイ</t>
    </rPh>
    <rPh sb="61" eb="63">
      <t>センリャク</t>
    </rPh>
    <rPh sb="92" eb="94">
      <t>サクテイ</t>
    </rPh>
    <rPh sb="94" eb="95">
      <t>ズ</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</si>
</sst>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A3-487A-B263-24B9D2AE24E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E5A3-487A-B263-24B9D2AE24E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78.5</c:v>
                </c:pt>
                <c:pt idx="1">
                  <c:v>77.989999999999995</c:v>
                </c:pt>
                <c:pt idx="2">
                  <c:v>79.97</c:v>
                </c:pt>
                <c:pt idx="3">
                  <c:v>77.45</c:v>
                </c:pt>
                <c:pt idx="4">
                  <c:v>70.2</c:v>
                </c:pt>
              </c:numCache>
            </c:numRef>
          </c:val>
          <c:extLst>
            <c:ext xmlns:c16="http://schemas.microsoft.com/office/drawing/2014/chart" uri="{C3380CC4-5D6E-409C-BE32-E72D297353CC}">
              <c16:uniqueId val="{00000000-4414-43BD-B6B3-04EA5EC82B35}"/>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4414-43BD-B6B3-04EA5EC82B35}"/>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93.9</c:v>
                </c:pt>
                <c:pt idx="1">
                  <c:v>93.9</c:v>
                </c:pt>
                <c:pt idx="2">
                  <c:v>93.9</c:v>
                </c:pt>
                <c:pt idx="3">
                  <c:v>93.9</c:v>
                </c:pt>
                <c:pt idx="4">
                  <c:v>93.9</c:v>
                </c:pt>
              </c:numCache>
            </c:numRef>
          </c:val>
          <c:extLst>
            <c:ext xmlns:c16="http://schemas.microsoft.com/office/drawing/2014/chart" uri="{C3380CC4-5D6E-409C-BE32-E72D297353CC}">
              <c16:uniqueId val="{00000000-BFC5-4501-9A5C-C0AD25EB072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BFC5-4501-9A5C-C0AD25EB072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3AA-41FA-A1C2-4203593D6D6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03AA-41FA-A1C2-4203593D6D6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84-4EEC-995B-38261394A88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84-4EEC-995B-38261394A88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2F-4373-A058-BA26F2B6335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2F-4373-A058-BA26F2B6335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C9-45D4-91A1-B65D55E5F36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C9-45D4-91A1-B65D55E5F36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BC-41D5-83B3-7333BA51400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BC-41D5-83B3-7333BA51400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22-4FB7-87FA-1B8A3D2B720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3622-4FB7-87FA-1B8A3D2B720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9B0-481E-BBC9-712C73B9BF3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99B0-481E-BBC9-712C73B9BF3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11.29</c:v>
                </c:pt>
                <c:pt idx="1">
                  <c:v>9.1999999999999993</c:v>
                </c:pt>
                <c:pt idx="2">
                  <c:v>9.51</c:v>
                </c:pt>
                <c:pt idx="3">
                  <c:v>10.75</c:v>
                </c:pt>
                <c:pt idx="4">
                  <c:v>11.31</c:v>
                </c:pt>
              </c:numCache>
            </c:numRef>
          </c:val>
          <c:extLst>
            <c:ext xmlns:c16="http://schemas.microsoft.com/office/drawing/2014/chart" uri="{C3380CC4-5D6E-409C-BE32-E72D297353CC}">
              <c16:uniqueId val="{00000000-94FF-4073-BF24-E305C5E1E91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94FF-4073-BF24-E305C5E1E91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一宮市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385228</v>
      </c>
      <c r="AM8" s="67"/>
      <c r="AN8" s="67"/>
      <c r="AO8" s="67"/>
      <c r="AP8" s="67"/>
      <c r="AQ8" s="67"/>
      <c r="AR8" s="67"/>
      <c r="AS8" s="67"/>
      <c r="AT8" s="66">
        <f>データ!$S$6</f>
        <v>113.82</v>
      </c>
      <c r="AU8" s="66"/>
      <c r="AV8" s="66"/>
      <c r="AW8" s="66"/>
      <c r="AX8" s="66"/>
      <c r="AY8" s="66"/>
      <c r="AZ8" s="66"/>
      <c r="BA8" s="66"/>
      <c r="BB8" s="66">
        <f>データ!$T$6</f>
        <v>3384.54</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0.98</v>
      </c>
      <c r="Q10" s="66"/>
      <c r="R10" s="66"/>
      <c r="S10" s="66"/>
      <c r="T10" s="66"/>
      <c r="U10" s="66"/>
      <c r="V10" s="66"/>
      <c r="W10" s="67">
        <f>データ!$Q$6</f>
        <v>820</v>
      </c>
      <c r="X10" s="67"/>
      <c r="Y10" s="67"/>
      <c r="Z10" s="67"/>
      <c r="AA10" s="67"/>
      <c r="AB10" s="67"/>
      <c r="AC10" s="67"/>
      <c r="AD10" s="2"/>
      <c r="AE10" s="2"/>
      <c r="AF10" s="2"/>
      <c r="AG10" s="2"/>
      <c r="AH10" s="2"/>
      <c r="AI10" s="2"/>
      <c r="AJ10" s="2"/>
      <c r="AK10" s="2"/>
      <c r="AL10" s="67">
        <f>データ!$U$6</f>
        <v>3754</v>
      </c>
      <c r="AM10" s="67"/>
      <c r="AN10" s="67"/>
      <c r="AO10" s="67"/>
      <c r="AP10" s="67"/>
      <c r="AQ10" s="67"/>
      <c r="AR10" s="67"/>
      <c r="AS10" s="67"/>
      <c r="AT10" s="66">
        <f>データ!$V$6</f>
        <v>0.68</v>
      </c>
      <c r="AU10" s="66"/>
      <c r="AV10" s="66"/>
      <c r="AW10" s="66"/>
      <c r="AX10" s="66"/>
      <c r="AY10" s="66"/>
      <c r="AZ10" s="66"/>
      <c r="BA10" s="66"/>
      <c r="BB10" s="66">
        <f>データ!$W$6</f>
        <v>5520.59</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114</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7YN+SR56MdQjSF6rygVCITeP0lirtqQUlZ/GEoruMxjHKJ8/20kFz5VU2LmpU/6UEu/NXpsJ503KdzAV+Om2g==" saltValue="JsFVDV7DFkeo1Os5bFygU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232033</v>
      </c>
      <c r="D6" s="34">
        <f t="shared" si="3"/>
        <v>47</v>
      </c>
      <c r="E6" s="34">
        <f t="shared" si="3"/>
        <v>1</v>
      </c>
      <c r="F6" s="34">
        <f t="shared" si="3"/>
        <v>0</v>
      </c>
      <c r="G6" s="34">
        <f t="shared" si="3"/>
        <v>0</v>
      </c>
      <c r="H6" s="34" t="str">
        <f t="shared" si="3"/>
        <v>愛知県　一宮市</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0.98</v>
      </c>
      <c r="Q6" s="35">
        <f t="shared" si="3"/>
        <v>820</v>
      </c>
      <c r="R6" s="35">
        <f t="shared" si="3"/>
        <v>385228</v>
      </c>
      <c r="S6" s="35">
        <f t="shared" si="3"/>
        <v>113.82</v>
      </c>
      <c r="T6" s="35">
        <f t="shared" si="3"/>
        <v>3384.54</v>
      </c>
      <c r="U6" s="35">
        <f t="shared" si="3"/>
        <v>3754</v>
      </c>
      <c r="V6" s="35">
        <f t="shared" si="3"/>
        <v>0.68</v>
      </c>
      <c r="W6" s="35">
        <f t="shared" si="3"/>
        <v>5520.59</v>
      </c>
      <c r="X6" s="36">
        <f>IF(X7="",NA(),X7)</f>
        <v>100</v>
      </c>
      <c r="Y6" s="36">
        <f t="shared" ref="Y6:AG6" si="4">IF(Y7="",NA(),Y7)</f>
        <v>100</v>
      </c>
      <c r="Z6" s="36">
        <f t="shared" si="4"/>
        <v>100</v>
      </c>
      <c r="AA6" s="36">
        <f t="shared" si="4"/>
        <v>100</v>
      </c>
      <c r="AB6" s="36">
        <f t="shared" si="4"/>
        <v>100</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5">
        <f t="shared" si="7"/>
        <v>0</v>
      </c>
      <c r="BJ6" s="36">
        <f t="shared" si="7"/>
        <v>1134.67</v>
      </c>
      <c r="BK6" s="36">
        <f t="shared" si="7"/>
        <v>1144.79</v>
      </c>
      <c r="BL6" s="36">
        <f t="shared" si="7"/>
        <v>1061.58</v>
      </c>
      <c r="BM6" s="36">
        <f t="shared" si="7"/>
        <v>1007.7</v>
      </c>
      <c r="BN6" s="36">
        <f t="shared" si="7"/>
        <v>1018.52</v>
      </c>
      <c r="BO6" s="35" t="str">
        <f>IF(BO7="","",IF(BO7="-","【-】","【"&amp;SUBSTITUTE(TEXT(BO7,"#,##0.00"),"-","△")&amp;"】"))</f>
        <v>【1,084.05】</v>
      </c>
      <c r="BP6" s="36">
        <f>IF(BP7="",NA(),BP7)</f>
        <v>100</v>
      </c>
      <c r="BQ6" s="36">
        <f t="shared" ref="BQ6:BY6" si="8">IF(BQ7="",NA(),BQ7)</f>
        <v>100</v>
      </c>
      <c r="BR6" s="36">
        <f t="shared" si="8"/>
        <v>100</v>
      </c>
      <c r="BS6" s="36">
        <f t="shared" si="8"/>
        <v>100</v>
      </c>
      <c r="BT6" s="36">
        <f t="shared" si="8"/>
        <v>100</v>
      </c>
      <c r="BU6" s="36">
        <f t="shared" si="8"/>
        <v>40.6</v>
      </c>
      <c r="BV6" s="36">
        <f t="shared" si="8"/>
        <v>56.04</v>
      </c>
      <c r="BW6" s="36">
        <f t="shared" si="8"/>
        <v>58.52</v>
      </c>
      <c r="BX6" s="36">
        <f t="shared" si="8"/>
        <v>59.22</v>
      </c>
      <c r="BY6" s="36">
        <f t="shared" si="8"/>
        <v>58.79</v>
      </c>
      <c r="BZ6" s="35" t="str">
        <f>IF(BZ7="","",IF(BZ7="-","【-】","【"&amp;SUBSTITUTE(TEXT(BZ7,"#,##0.00"),"-","△")&amp;"】"))</f>
        <v>【53.46】</v>
      </c>
      <c r="CA6" s="36">
        <f>IF(CA7="",NA(),CA7)</f>
        <v>11.29</v>
      </c>
      <c r="CB6" s="36">
        <f t="shared" ref="CB6:CJ6" si="9">IF(CB7="",NA(),CB7)</f>
        <v>9.1999999999999993</v>
      </c>
      <c r="CC6" s="36">
        <f t="shared" si="9"/>
        <v>9.51</v>
      </c>
      <c r="CD6" s="36">
        <f t="shared" si="9"/>
        <v>10.75</v>
      </c>
      <c r="CE6" s="36">
        <f t="shared" si="9"/>
        <v>11.31</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78.5</v>
      </c>
      <c r="CM6" s="36">
        <f t="shared" ref="CM6:CU6" si="10">IF(CM7="",NA(),CM7)</f>
        <v>77.989999999999995</v>
      </c>
      <c r="CN6" s="36">
        <f t="shared" si="10"/>
        <v>79.97</v>
      </c>
      <c r="CO6" s="36">
        <f t="shared" si="10"/>
        <v>77.45</v>
      </c>
      <c r="CP6" s="36">
        <f t="shared" si="10"/>
        <v>70.2</v>
      </c>
      <c r="CQ6" s="36">
        <f t="shared" si="10"/>
        <v>57.29</v>
      </c>
      <c r="CR6" s="36">
        <f t="shared" si="10"/>
        <v>55.9</v>
      </c>
      <c r="CS6" s="36">
        <f t="shared" si="10"/>
        <v>57.3</v>
      </c>
      <c r="CT6" s="36">
        <f t="shared" si="10"/>
        <v>56.76</v>
      </c>
      <c r="CU6" s="36">
        <f t="shared" si="10"/>
        <v>56.04</v>
      </c>
      <c r="CV6" s="35" t="str">
        <f>IF(CV7="","",IF(CV7="-","【-】","【"&amp;SUBSTITUTE(TEXT(CV7,"#,##0.00"),"-","△")&amp;"】"))</f>
        <v>【54.90】</v>
      </c>
      <c r="CW6" s="36">
        <f>IF(CW7="",NA(),CW7)</f>
        <v>93.9</v>
      </c>
      <c r="CX6" s="36">
        <f t="shared" ref="CX6:DF6" si="11">IF(CX7="",NA(),CX7)</f>
        <v>93.9</v>
      </c>
      <c r="CY6" s="36">
        <f t="shared" si="11"/>
        <v>93.9</v>
      </c>
      <c r="CZ6" s="36">
        <f t="shared" si="11"/>
        <v>93.9</v>
      </c>
      <c r="DA6" s="36">
        <f t="shared" si="11"/>
        <v>93.9</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232033</v>
      </c>
      <c r="D7" s="38">
        <v>47</v>
      </c>
      <c r="E7" s="38">
        <v>1</v>
      </c>
      <c r="F7" s="38">
        <v>0</v>
      </c>
      <c r="G7" s="38">
        <v>0</v>
      </c>
      <c r="H7" s="38" t="s">
        <v>96</v>
      </c>
      <c r="I7" s="38" t="s">
        <v>97</v>
      </c>
      <c r="J7" s="38" t="s">
        <v>98</v>
      </c>
      <c r="K7" s="38" t="s">
        <v>99</v>
      </c>
      <c r="L7" s="38" t="s">
        <v>100</v>
      </c>
      <c r="M7" s="38" t="s">
        <v>101</v>
      </c>
      <c r="N7" s="39" t="s">
        <v>102</v>
      </c>
      <c r="O7" s="39" t="s">
        <v>103</v>
      </c>
      <c r="P7" s="39">
        <v>0.98</v>
      </c>
      <c r="Q7" s="39">
        <v>820</v>
      </c>
      <c r="R7" s="39">
        <v>385228</v>
      </c>
      <c r="S7" s="39">
        <v>113.82</v>
      </c>
      <c r="T7" s="39">
        <v>3384.54</v>
      </c>
      <c r="U7" s="39">
        <v>3754</v>
      </c>
      <c r="V7" s="39">
        <v>0.68</v>
      </c>
      <c r="W7" s="39">
        <v>5520.59</v>
      </c>
      <c r="X7" s="39">
        <v>100</v>
      </c>
      <c r="Y7" s="39">
        <v>100</v>
      </c>
      <c r="Z7" s="39">
        <v>100</v>
      </c>
      <c r="AA7" s="39">
        <v>100</v>
      </c>
      <c r="AB7" s="39">
        <v>100</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0</v>
      </c>
      <c r="BJ7" s="39">
        <v>1134.67</v>
      </c>
      <c r="BK7" s="39">
        <v>1144.79</v>
      </c>
      <c r="BL7" s="39">
        <v>1061.58</v>
      </c>
      <c r="BM7" s="39">
        <v>1007.7</v>
      </c>
      <c r="BN7" s="39">
        <v>1018.52</v>
      </c>
      <c r="BO7" s="39">
        <v>1084.05</v>
      </c>
      <c r="BP7" s="39">
        <v>100</v>
      </c>
      <c r="BQ7" s="39">
        <v>100</v>
      </c>
      <c r="BR7" s="39">
        <v>100</v>
      </c>
      <c r="BS7" s="39">
        <v>100</v>
      </c>
      <c r="BT7" s="39">
        <v>100</v>
      </c>
      <c r="BU7" s="39">
        <v>40.6</v>
      </c>
      <c r="BV7" s="39">
        <v>56.04</v>
      </c>
      <c r="BW7" s="39">
        <v>58.52</v>
      </c>
      <c r="BX7" s="39">
        <v>59.22</v>
      </c>
      <c r="BY7" s="39">
        <v>58.79</v>
      </c>
      <c r="BZ7" s="39">
        <v>53.46</v>
      </c>
      <c r="CA7" s="39">
        <v>11.29</v>
      </c>
      <c r="CB7" s="39">
        <v>9.1999999999999993</v>
      </c>
      <c r="CC7" s="39">
        <v>9.51</v>
      </c>
      <c r="CD7" s="39">
        <v>10.75</v>
      </c>
      <c r="CE7" s="39">
        <v>11.31</v>
      </c>
      <c r="CF7" s="39">
        <v>440.03</v>
      </c>
      <c r="CG7" s="39">
        <v>304.35000000000002</v>
      </c>
      <c r="CH7" s="39">
        <v>296.3</v>
      </c>
      <c r="CI7" s="39">
        <v>292.89999999999998</v>
      </c>
      <c r="CJ7" s="39">
        <v>298.25</v>
      </c>
      <c r="CK7" s="39">
        <v>300.47000000000003</v>
      </c>
      <c r="CL7" s="39">
        <v>78.5</v>
      </c>
      <c r="CM7" s="39">
        <v>77.989999999999995</v>
      </c>
      <c r="CN7" s="39">
        <v>79.97</v>
      </c>
      <c r="CO7" s="39">
        <v>77.45</v>
      </c>
      <c r="CP7" s="39">
        <v>70.2</v>
      </c>
      <c r="CQ7" s="39">
        <v>57.29</v>
      </c>
      <c r="CR7" s="39">
        <v>55.9</v>
      </c>
      <c r="CS7" s="39">
        <v>57.3</v>
      </c>
      <c r="CT7" s="39">
        <v>56.76</v>
      </c>
      <c r="CU7" s="39">
        <v>56.04</v>
      </c>
      <c r="CV7" s="39">
        <v>54.9</v>
      </c>
      <c r="CW7" s="39">
        <v>93.9</v>
      </c>
      <c r="CX7" s="39">
        <v>93.9</v>
      </c>
      <c r="CY7" s="39">
        <v>93.9</v>
      </c>
      <c r="CZ7" s="39">
        <v>93.9</v>
      </c>
      <c r="DA7" s="39">
        <v>93.9</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2020-12-04T02:21:08Z</dcterms:created>
  <dcterms:modified xsi:type="dcterms:W3CDTF">2021-02-05T07:20:42Z</dcterms:modified>
  <cp:category/>
</cp:coreProperties>
</file>