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YPyLKpyo2OufPoYy2vmoxqgJnJFwYJ740/bny3XHFfjTwLGLgtS/+v77doha9QUX8mAhGnLRSiZdLVlpbtYkBw==" workbookSaltValue="5GsR+HCpMx72/AvV9bNyMQ==" workbookSpinCount="100000" lockStructure="1"/>
  <bookViews>
    <workbookView xWindow="-105" yWindow="-105" windowWidth="23250" windowHeight="1257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E85" i="4"/>
  <c r="BB10" i="4"/>
  <c r="AT10" i="4"/>
  <c r="W10" i="4"/>
  <c r="P10" i="4"/>
  <c r="I10" i="4"/>
  <c r="B10" i="4"/>
  <c r="BB8" i="4"/>
  <c r="AT8" i="4"/>
  <c r="AL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<sst xmlns="http://schemas.openxmlformats.org/spreadsheetml/2006/main" count="233" uniqueCount="117">
  <si>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</si>
  <si>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</si>
  <si>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</si>
  <si>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</si>
  <si>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</si>
  <si>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</si>
  <si>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</si>
  <si>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</si>
  <si>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</si>
  <si>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</si>
  <si>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</si>
  <si>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</si>
  <si>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</si>
  <si>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</si>
  <si>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</si>
  <si>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</si>
  <si>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</si>
  <si>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</si>
  <si>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</si>
  <si>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</si>
  <si>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</si>
  <si>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</si>
  <si>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</si>
  <si>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</si>
  <si>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</si>
  <si>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</si>
  <si>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</si>
  <si>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</si>
  <si>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</si>
  <si>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</si>
  <si>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</si>
  <si>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</si>
  <si>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</si>
  <si>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</si>
  <si>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</si>
  <si>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</si>
  <si>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</si>
  <si>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</si>
  <si>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</si>
  <si>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</si>
  <si>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</si>
  <si>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</si>
  <si>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</si>
  <si>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</si>
  <si>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</si>
  <si>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</si>
  <si>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</si>
  <si>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</si>
  <si>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</si>
  <si>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</si>
  <si>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</si>
  <si>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</si>
  <si>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</si>
  <si>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</si>
  <si>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</si>
  <si>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</si>
  <si>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</si>
  <si>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</si>
  <si>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</si>
  <si>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</si>
  <si>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</si>
  <si>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</si>
  <si>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</si>
  <si>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</si>
  <si>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</si>
  <si>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</si>
  <si>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</si>
  <si>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</si>
  <si>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</si>
  <si>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</si>
  <si>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</si>
  <si>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</si>
  <si>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</si>
  <si>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</si>
  <si>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</si>
  <si>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</si>
  <si>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</si>
  <si>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</si>
  <si>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</si>
  <si>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</si>
  <si>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</si>
  <si>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</si>
  <si>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</si>
  <si>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</si>
  <si>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</si>
  <si>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</si>
  <si>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</si>
  <si>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</si>
  <si>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</si>
  <si>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</si>
  <si>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</si>
  <si>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</si>
  <si>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</si>
  <si>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</si>
  <si>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</si>
  <si>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</si>
  <si>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設楽町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</si>
  <si>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</si>
  <si>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</si>
  <si>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</si>
  <si>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</si>
  <si>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</si>
  <si>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</si>
  <si>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</si>
  <si>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</si>
  <si>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</si>
  <si>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</si>
  <si>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</si>
  <si>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</si>
  <si>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</si>
  <si>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</si>
  <si>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</si>
  <si>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</si>
  <si>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</si>
  <si>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給水人口が右肩下がりとなっており、給水人口減少に伴い、給水収益が前年度比0.7%減少し、毎年厳しい経営状況となっている。要因としては、令和元年度中の人口異動状況（自然減104名、社会減27名）からすると、町外へ移住する世帯が多いことや空き家が増えていることが考えられる。
また、H28の①収益的収支比率が突出して大きくなっているが、ダム建設に伴い水没する配水管の一般補償が一時的に発生したことが要因となっている。
本町は町域が広く、給水区域全体の水道管総延長が大変長く、耐用年数を考慮した計画的な管路更新が財政的に困難であることや、山間部という特性から冬期における水道管破裂や漏水が多発する傾向にあることから、常態的に修繕費が必要となっているため、類似団体と比べ、⑥給水原価は高く、⑧有収率が低くなっている。
そのような状況の下、更なる経営の健全化に向けて、管路更新と漏水対策に積極的に取り組んでいく。</t>
    <rPh sb="67" eb="69">
      <t>レイワ</t>
    </rPh>
    <rPh sb="69" eb="71">
      <t>ガンネン</t>
    </rPh>
    <rPh sb="71" eb="72">
      <t>ド</t>
    </rPh>
    <rPh sb="72" eb="73">
      <t>チュウ</t>
    </rPh>
    <rPh sb="74" eb="76">
      <t>ジンコウ</t>
    </rPh>
    <rPh sb="76" eb="78">
      <t>イドウ</t>
    </rPh>
    <rPh sb="78" eb="80">
      <t>ジョウキョウ</t>
    </rPh>
    <rPh sb="87" eb="88">
      <t>メイ</t>
    </rPh>
    <rPh sb="94" eb="95">
      <t>メイ</t>
    </rPh>
    <rPh sb="207" eb="209">
      <t>ホンチョウ</t>
    </rPh>
    <rPh sb="210" eb="212">
      <t>チョウイキ</t>
    </rPh>
    <rPh sb="213" eb="214">
      <t>ヒロ</t>
    </rPh>
    <rPh sb="230" eb="232">
      <t>タイヘン</t>
    </rPh>
    <rPh sb="232" eb="233">
      <t>ナガ</t>
    </rPh>
    <rPh sb="235" eb="237">
      <t>タイヨウ</t>
    </rPh>
    <rPh sb="237" eb="239">
      <t>ネンスウ</t>
    </rPh>
    <rPh sb="240" eb="242">
      <t>コウリョ</t>
    </rPh>
    <rPh sb="244" eb="247">
      <t>ケイカクテキ</t>
    </rPh>
    <rPh sb="305" eb="307">
      <t>ジョウタイ</t>
    </rPh>
    <rPh sb="307" eb="308">
      <t>テキ</t>
    </rPh>
    <rPh sb="360" eb="362">
      <t>ジョウキョウ</t>
    </rPh>
    <rPh sb="363" eb="364">
      <t>カ</t>
    </rPh>
    <rPh sb="365" eb="366">
      <t>サラ</t>
    </rPh>
    <phoneticPr fontId="4"/>
  </si>
  <si>
    <t xml:space="preserve">老朽施設の更新や耐震化等、収益の増加につながらない建設投資についても行っていく必要があるが、新たな収入確保策や支出抑制策を考え、その効果を確認した上で実施していく。
さらに水道料金等の債権に関する徴収体制を見直し、滞納整理業務を強化することで徴収率向上を図っていく。　　　　　　　　　　　　　　　　　　　　　令和２年度には設楽町の経営戦略を策定し、令和５年度の法適用化（財務適用）を目指すことで、更なる経営安定化・効率化を図っていく。
</t>
    <rPh sb="34" eb="35">
      <t>オコナ</t>
    </rPh>
    <rPh sb="154" eb="156">
      <t>レイワ</t>
    </rPh>
    <rPh sb="157" eb="159">
      <t>ネンド</t>
    </rPh>
    <rPh sb="170" eb="172">
      <t>サクテイ</t>
    </rPh>
    <rPh sb="174" eb="175">
      <t>レイ</t>
    </rPh>
    <rPh sb="175" eb="176">
      <t>ワ</t>
    </rPh>
    <rPh sb="177" eb="179">
      <t>ネンド</t>
    </rPh>
    <rPh sb="180" eb="181">
      <t>ホウ</t>
    </rPh>
    <rPh sb="181" eb="184">
      <t>テキヨウカ</t>
    </rPh>
    <rPh sb="185" eb="187">
      <t>ザイム</t>
    </rPh>
    <rPh sb="187" eb="189">
      <t>テキヨウ</t>
    </rPh>
    <rPh sb="191" eb="193">
      <t>メザ</t>
    </rPh>
    <rPh sb="198" eb="199">
      <t>サラ</t>
    </rPh>
    <rPh sb="201" eb="203">
      <t>ケイエイ</t>
    </rPh>
    <rPh sb="203" eb="206">
      <t>アンテイカ</t>
    </rPh>
    <rPh sb="207" eb="210">
      <t>コウリツカ</t>
    </rPh>
    <rPh sb="211" eb="212">
      <t>ハカ</t>
    </rPh>
    <phoneticPr fontId="4"/>
  </si>
  <si>
    <t>老朽化した管路を順次更新することとし、特に漏水多発地区の管路更新を重点において計画している。
一部、設楽ダム建設事業に伴い、公共補償で移設する導水管や配水管もあるが、それ以外の管路については、財源の問題や職員のマンパワーの制限により、なかなか更新が進まない状況となっている。（③管渠更新率が前年度比べ1.7ポイント低下）
可能な限り、布設後40年を経過した老朽管を計画的に更新し、より安定的な給水を確保していく。</t>
    <rPh sb="25" eb="27">
      <t>チク</t>
    </rPh>
    <rPh sb="85" eb="87">
      <t>イガイ</t>
    </rPh>
    <rPh sb="88" eb="90">
      <t>カンロ</t>
    </rPh>
    <rPh sb="99" eb="101">
      <t>モンダイ</t>
    </rPh>
    <rPh sb="102" eb="104">
      <t>ショクイン</t>
    </rPh>
    <rPh sb="111" eb="113">
      <t>セイゲン</t>
    </rPh>
    <rPh sb="121" eb="123">
      <t>コウシン</t>
    </rPh>
    <rPh sb="124" eb="125">
      <t>スス</t>
    </rPh>
    <rPh sb="139" eb="141">
      <t>カンキョ</t>
    </rPh>
    <rPh sb="141" eb="143">
      <t>コウシン</t>
    </rPh>
    <rPh sb="143" eb="144">
      <t>リツ</t>
    </rPh>
    <rPh sb="145" eb="148">
      <t>ゼンネンド</t>
    </rPh>
    <rPh sb="148" eb="149">
      <t>クラ</t>
    </rPh>
    <rPh sb="157" eb="159">
      <t>テイカ</t>
    </rPh>
    <rPh sb="161" eb="163">
      <t>カノウ</t>
    </rPh>
    <rPh sb="164" eb="165">
      <t>カギ</t>
    </rPh>
    <rPh sb="192" eb="195">
      <t>アンテイテキ</t>
    </rPh>
    <rPh sb="196" eb="198">
      <t>キュウスイ</t>
    </rPh>
    <rPh sb="199" eb="201">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</si>
</sst>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1.51</c:v>
                </c:pt>
                <c:pt idx="1">
                  <c:v>1.29</c:v>
                </c:pt>
                <c:pt idx="2">
                  <c:v>1.06</c:v>
                </c:pt>
                <c:pt idx="3">
                  <c:v>3.2</c:v>
                </c:pt>
                <c:pt idx="4">
                  <c:v>1.48</c:v>
                </c:pt>
              </c:numCache>
            </c:numRef>
          </c:val>
          <c:extLst>
            <c:ext xmlns:c16="http://schemas.microsoft.com/office/drawing/2014/chart" uri="{C3380CC4-5D6E-409C-BE32-E72D297353CC}">
              <c16:uniqueId val="{00000000-027A-4D00-BF20-315252705BF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0.53</c:v>
                </c:pt>
                <c:pt idx="2">
                  <c:v>0.72</c:v>
                </c:pt>
                <c:pt idx="3">
                  <c:v>0.53</c:v>
                </c:pt>
                <c:pt idx="4">
                  <c:v>0.71</c:v>
                </c:pt>
              </c:numCache>
            </c:numRef>
          </c:val>
          <c:smooth val="0"/>
          <c:extLst>
            <c:ext xmlns:c16="http://schemas.microsoft.com/office/drawing/2014/chart" uri="{C3380CC4-5D6E-409C-BE32-E72D297353CC}">
              <c16:uniqueId val="{00000001-027A-4D00-BF20-315252705BF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66.72</c:v>
                </c:pt>
                <c:pt idx="1">
                  <c:v>67.08</c:v>
                </c:pt>
                <c:pt idx="2">
                  <c:v>64.930000000000007</c:v>
                </c:pt>
                <c:pt idx="3">
                  <c:v>63.28</c:v>
                </c:pt>
                <c:pt idx="4">
                  <c:v>61.36</c:v>
                </c:pt>
              </c:numCache>
            </c:numRef>
          </c:val>
          <c:extLst>
            <c:ext xmlns:c16="http://schemas.microsoft.com/office/drawing/2014/chart" uri="{C3380CC4-5D6E-409C-BE32-E72D297353CC}">
              <c16:uniqueId val="{00000000-D8E8-42DC-8EEB-BB2220E5A38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55.9</c:v>
                </c:pt>
                <c:pt idx="2">
                  <c:v>57.3</c:v>
                </c:pt>
                <c:pt idx="3">
                  <c:v>56.76</c:v>
                </c:pt>
                <c:pt idx="4">
                  <c:v>56.04</c:v>
                </c:pt>
              </c:numCache>
            </c:numRef>
          </c:val>
          <c:smooth val="0"/>
          <c:extLst>
            <c:ext xmlns:c16="http://schemas.microsoft.com/office/drawing/2014/chart" uri="{C3380CC4-5D6E-409C-BE32-E72D297353CC}">
              <c16:uniqueId val="{00000001-D8E8-42DC-8EEB-BB2220E5A38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49.42</c:v>
                </c:pt>
                <c:pt idx="1">
                  <c:v>49.07</c:v>
                </c:pt>
                <c:pt idx="2">
                  <c:v>49.99</c:v>
                </c:pt>
                <c:pt idx="3">
                  <c:v>50.08</c:v>
                </c:pt>
                <c:pt idx="4">
                  <c:v>50.01</c:v>
                </c:pt>
              </c:numCache>
            </c:numRef>
          </c:val>
          <c:extLst>
            <c:ext xmlns:c16="http://schemas.microsoft.com/office/drawing/2014/chart" uri="{C3380CC4-5D6E-409C-BE32-E72D297353CC}">
              <c16:uniqueId val="{00000000-45C1-4FA3-8F19-9BA431821AF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73.28</c:v>
                </c:pt>
                <c:pt idx="2">
                  <c:v>72.42</c:v>
                </c:pt>
                <c:pt idx="3">
                  <c:v>73.069999999999993</c:v>
                </c:pt>
                <c:pt idx="4">
                  <c:v>72.78</c:v>
                </c:pt>
              </c:numCache>
            </c:numRef>
          </c:val>
          <c:smooth val="0"/>
          <c:extLst>
            <c:ext xmlns:c16="http://schemas.microsoft.com/office/drawing/2014/chart" uri="{C3380CC4-5D6E-409C-BE32-E72D297353CC}">
              <c16:uniqueId val="{00000001-45C1-4FA3-8F19-9BA431821AF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92.77</c:v>
                </c:pt>
                <c:pt idx="1">
                  <c:v>135.4</c:v>
                </c:pt>
                <c:pt idx="2">
                  <c:v>85.97</c:v>
                </c:pt>
                <c:pt idx="3">
                  <c:v>79.989999999999995</c:v>
                </c:pt>
                <c:pt idx="4">
                  <c:v>85.59</c:v>
                </c:pt>
              </c:numCache>
            </c:numRef>
          </c:val>
          <c:extLst>
            <c:ext xmlns:c16="http://schemas.microsoft.com/office/drawing/2014/chart" uri="{C3380CC4-5D6E-409C-BE32-E72D297353CC}">
              <c16:uniqueId val="{00000000-3F59-4E12-9A90-D1F8FFC1F05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3F59-4E12-9A90-D1F8FFC1F05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F2-4248-AB00-2CDC82AE4DF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F2-4248-AB00-2CDC82AE4DF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17-46EB-8D49-D7BDDB14368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17-46EB-8D49-D7BDDB14368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5C-4241-BB4A-A74689070FC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5C-4241-BB4A-A74689070FC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F5-468A-ADB5-123E93723D0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F5-468A-ADB5-123E93723D0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576.62</c:v>
                </c:pt>
                <c:pt idx="1">
                  <c:v>540.76</c:v>
                </c:pt>
                <c:pt idx="2">
                  <c:v>513.35</c:v>
                </c:pt>
                <c:pt idx="3">
                  <c:v>541.42999999999995</c:v>
                </c:pt>
                <c:pt idx="4">
                  <c:v>521.04999999999995</c:v>
                </c:pt>
              </c:numCache>
            </c:numRef>
          </c:val>
          <c:extLst>
            <c:ext xmlns:c16="http://schemas.microsoft.com/office/drawing/2014/chart" uri="{C3380CC4-5D6E-409C-BE32-E72D297353CC}">
              <c16:uniqueId val="{00000000-82AF-4F00-AD83-6BEA04F7844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1144.79</c:v>
                </c:pt>
                <c:pt idx="2">
                  <c:v>1061.58</c:v>
                </c:pt>
                <c:pt idx="3">
                  <c:v>1007.7</c:v>
                </c:pt>
                <c:pt idx="4">
                  <c:v>1018.52</c:v>
                </c:pt>
              </c:numCache>
            </c:numRef>
          </c:val>
          <c:smooth val="0"/>
          <c:extLst>
            <c:ext xmlns:c16="http://schemas.microsoft.com/office/drawing/2014/chart" uri="{C3380CC4-5D6E-409C-BE32-E72D297353CC}">
              <c16:uniqueId val="{00000001-82AF-4F00-AD83-6BEA04F7844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77.349999999999994</c:v>
                </c:pt>
                <c:pt idx="1">
                  <c:v>71.14</c:v>
                </c:pt>
                <c:pt idx="2">
                  <c:v>63.69</c:v>
                </c:pt>
                <c:pt idx="3">
                  <c:v>60.41</c:v>
                </c:pt>
                <c:pt idx="4">
                  <c:v>62.49</c:v>
                </c:pt>
              </c:numCache>
            </c:numRef>
          </c:val>
          <c:extLst>
            <c:ext xmlns:c16="http://schemas.microsoft.com/office/drawing/2014/chart" uri="{C3380CC4-5D6E-409C-BE32-E72D297353CC}">
              <c16:uniqueId val="{00000000-1F1C-4A18-B4A4-B2ABB82D7C1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56.04</c:v>
                </c:pt>
                <c:pt idx="2">
                  <c:v>58.52</c:v>
                </c:pt>
                <c:pt idx="3">
                  <c:v>59.22</c:v>
                </c:pt>
                <c:pt idx="4">
                  <c:v>58.79</c:v>
                </c:pt>
              </c:numCache>
            </c:numRef>
          </c:val>
          <c:smooth val="0"/>
          <c:extLst>
            <c:ext xmlns:c16="http://schemas.microsoft.com/office/drawing/2014/chart" uri="{C3380CC4-5D6E-409C-BE32-E72D297353CC}">
              <c16:uniqueId val="{00000001-1F1C-4A18-B4A4-B2ABB82D7C1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308.39</c:v>
                </c:pt>
                <c:pt idx="1">
                  <c:v>337.97</c:v>
                </c:pt>
                <c:pt idx="2">
                  <c:v>377.11</c:v>
                </c:pt>
                <c:pt idx="3">
                  <c:v>398.31</c:v>
                </c:pt>
                <c:pt idx="4">
                  <c:v>393.66</c:v>
                </c:pt>
              </c:numCache>
            </c:numRef>
          </c:val>
          <c:extLst>
            <c:ext xmlns:c16="http://schemas.microsoft.com/office/drawing/2014/chart" uri="{C3380CC4-5D6E-409C-BE32-E72D297353CC}">
              <c16:uniqueId val="{00000000-109E-4E2F-9AB5-527B3D76D94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109E-4E2F-9AB5-527B3D76D94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愛知県　設楽町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4727</v>
      </c>
      <c r="AM8" s="51"/>
      <c r="AN8" s="51"/>
      <c r="AO8" s="51"/>
      <c r="AP8" s="51"/>
      <c r="AQ8" s="51"/>
      <c r="AR8" s="51"/>
      <c r="AS8" s="51"/>
      <c r="AT8" s="47">
        <f>データ!$S$6</f>
        <v>273.94</v>
      </c>
      <c r="AU8" s="47"/>
      <c r="AV8" s="47"/>
      <c r="AW8" s="47"/>
      <c r="AX8" s="47"/>
      <c r="AY8" s="47"/>
      <c r="AZ8" s="47"/>
      <c r="BA8" s="47"/>
      <c r="BB8" s="47">
        <f>データ!$T$6</f>
        <v>17.260000000000002</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96.4</v>
      </c>
      <c r="Q10" s="47"/>
      <c r="R10" s="47"/>
      <c r="S10" s="47"/>
      <c r="T10" s="47"/>
      <c r="U10" s="47"/>
      <c r="V10" s="47"/>
      <c r="W10" s="51">
        <f>データ!$Q$6</f>
        <v>4290</v>
      </c>
      <c r="X10" s="51"/>
      <c r="Y10" s="51"/>
      <c r="Z10" s="51"/>
      <c r="AA10" s="51"/>
      <c r="AB10" s="51"/>
      <c r="AC10" s="51"/>
      <c r="AD10" s="2"/>
      <c r="AE10" s="2"/>
      <c r="AF10" s="2"/>
      <c r="AG10" s="2"/>
      <c r="AH10" s="2"/>
      <c r="AI10" s="2"/>
      <c r="AJ10" s="2"/>
      <c r="AK10" s="2"/>
      <c r="AL10" s="51">
        <f>データ!$U$6</f>
        <v>4504</v>
      </c>
      <c r="AM10" s="51"/>
      <c r="AN10" s="51"/>
      <c r="AO10" s="51"/>
      <c r="AP10" s="51"/>
      <c r="AQ10" s="51"/>
      <c r="AR10" s="51"/>
      <c r="AS10" s="51"/>
      <c r="AT10" s="47">
        <f>データ!$V$6</f>
        <v>33.31</v>
      </c>
      <c r="AU10" s="47"/>
      <c r="AV10" s="47"/>
      <c r="AW10" s="47"/>
      <c r="AX10" s="47"/>
      <c r="AY10" s="47"/>
      <c r="AZ10" s="47"/>
      <c r="BA10" s="47"/>
      <c r="BB10" s="47">
        <f>データ!$W$6</f>
        <v>135.21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jKGOFY7BdZKvVFyuf8QqYIeWfInw7d1nul96qTsZ14EifXDfPkA062+vzsDnuJC15weEpvX5Z9Z/rSYytTfEUg==" saltValue="5K1rTm/wIH7PE9qbSkiob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235610</v>
      </c>
      <c r="D6" s="34">
        <f t="shared" si="3"/>
        <v>47</v>
      </c>
      <c r="E6" s="34">
        <f t="shared" si="3"/>
        <v>1</v>
      </c>
      <c r="F6" s="34">
        <f t="shared" si="3"/>
        <v>0</v>
      </c>
      <c r="G6" s="34">
        <f t="shared" si="3"/>
        <v>0</v>
      </c>
      <c r="H6" s="34" t="str">
        <f t="shared" si="3"/>
        <v>愛知県　設楽町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96.4</v>
      </c>
      <c r="Q6" s="35">
        <f t="shared" si="3"/>
        <v>4290</v>
      </c>
      <c r="R6" s="35">
        <f t="shared" si="3"/>
        <v>4727</v>
      </c>
      <c r="S6" s="35">
        <f t="shared" si="3"/>
        <v>273.94</v>
      </c>
      <c r="T6" s="35">
        <f t="shared" si="3"/>
        <v>17.260000000000002</v>
      </c>
      <c r="U6" s="35">
        <f t="shared" si="3"/>
        <v>4504</v>
      </c>
      <c r="V6" s="35">
        <f t="shared" si="3"/>
        <v>33.31</v>
      </c>
      <c r="W6" s="35">
        <f t="shared" si="3"/>
        <v>135.21</v>
      </c>
      <c r="X6" s="36">
        <f>IF(X7="",NA(),X7)</f>
        <v>92.77</v>
      </c>
      <c r="Y6" s="36">
        <f t="shared" ref="Y6:AG6" si="4">IF(Y7="",NA(),Y7)</f>
        <v>135.4</v>
      </c>
      <c r="Z6" s="36">
        <f t="shared" si="4"/>
        <v>85.97</v>
      </c>
      <c r="AA6" s="36">
        <f t="shared" si="4"/>
        <v>79.989999999999995</v>
      </c>
      <c r="AB6" s="36">
        <f t="shared" si="4"/>
        <v>85.59</v>
      </c>
      <c r="AC6" s="36">
        <f t="shared" si="4"/>
        <v>75.34</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576.62</v>
      </c>
      <c r="BF6" s="36">
        <f t="shared" ref="BF6:BN6" si="7">IF(BF7="",NA(),BF7)</f>
        <v>540.76</v>
      </c>
      <c r="BG6" s="36">
        <f t="shared" si="7"/>
        <v>513.35</v>
      </c>
      <c r="BH6" s="36">
        <f t="shared" si="7"/>
        <v>541.42999999999995</v>
      </c>
      <c r="BI6" s="36">
        <f t="shared" si="7"/>
        <v>521.04999999999995</v>
      </c>
      <c r="BJ6" s="36">
        <f t="shared" si="7"/>
        <v>1280.18</v>
      </c>
      <c r="BK6" s="36">
        <f t="shared" si="7"/>
        <v>1144.79</v>
      </c>
      <c r="BL6" s="36">
        <f t="shared" si="7"/>
        <v>1061.58</v>
      </c>
      <c r="BM6" s="36">
        <f t="shared" si="7"/>
        <v>1007.7</v>
      </c>
      <c r="BN6" s="36">
        <f t="shared" si="7"/>
        <v>1018.52</v>
      </c>
      <c r="BO6" s="35" t="str">
        <f>IF(BO7="","",IF(BO7="-","【-】","【"&amp;SUBSTITUTE(TEXT(BO7,"#,##0.00"),"-","△")&amp;"】"))</f>
        <v>【1,084.05】</v>
      </c>
      <c r="BP6" s="36">
        <f>IF(BP7="",NA(),BP7)</f>
        <v>77.349999999999994</v>
      </c>
      <c r="BQ6" s="36">
        <f t="shared" ref="BQ6:BY6" si="8">IF(BQ7="",NA(),BQ7)</f>
        <v>71.14</v>
      </c>
      <c r="BR6" s="36">
        <f t="shared" si="8"/>
        <v>63.69</v>
      </c>
      <c r="BS6" s="36">
        <f t="shared" si="8"/>
        <v>60.41</v>
      </c>
      <c r="BT6" s="36">
        <f t="shared" si="8"/>
        <v>62.49</v>
      </c>
      <c r="BU6" s="36">
        <f t="shared" si="8"/>
        <v>53.62</v>
      </c>
      <c r="BV6" s="36">
        <f t="shared" si="8"/>
        <v>56.04</v>
      </c>
      <c r="BW6" s="36">
        <f t="shared" si="8"/>
        <v>58.52</v>
      </c>
      <c r="BX6" s="36">
        <f t="shared" si="8"/>
        <v>59.22</v>
      </c>
      <c r="BY6" s="36">
        <f t="shared" si="8"/>
        <v>58.79</v>
      </c>
      <c r="BZ6" s="35" t="str">
        <f>IF(BZ7="","",IF(BZ7="-","【-】","【"&amp;SUBSTITUTE(TEXT(BZ7,"#,##0.00"),"-","△")&amp;"】"))</f>
        <v>【53.46】</v>
      </c>
      <c r="CA6" s="36">
        <f>IF(CA7="",NA(),CA7)</f>
        <v>308.39</v>
      </c>
      <c r="CB6" s="36">
        <f t="shared" ref="CB6:CJ6" si="9">IF(CB7="",NA(),CB7)</f>
        <v>337.97</v>
      </c>
      <c r="CC6" s="36">
        <f t="shared" si="9"/>
        <v>377.11</v>
      </c>
      <c r="CD6" s="36">
        <f t="shared" si="9"/>
        <v>398.31</v>
      </c>
      <c r="CE6" s="36">
        <f t="shared" si="9"/>
        <v>393.66</v>
      </c>
      <c r="CF6" s="36">
        <f t="shared" si="9"/>
        <v>287.7</v>
      </c>
      <c r="CG6" s="36">
        <f t="shared" si="9"/>
        <v>304.35000000000002</v>
      </c>
      <c r="CH6" s="36">
        <f t="shared" si="9"/>
        <v>296.3</v>
      </c>
      <c r="CI6" s="36">
        <f t="shared" si="9"/>
        <v>292.89999999999998</v>
      </c>
      <c r="CJ6" s="36">
        <f t="shared" si="9"/>
        <v>298.25</v>
      </c>
      <c r="CK6" s="35" t="str">
        <f>IF(CK7="","",IF(CK7="-","【-】","【"&amp;SUBSTITUTE(TEXT(CK7,"#,##0.00"),"-","△")&amp;"】"))</f>
        <v>【300.47】</v>
      </c>
      <c r="CL6" s="36">
        <f>IF(CL7="",NA(),CL7)</f>
        <v>66.72</v>
      </c>
      <c r="CM6" s="36">
        <f t="shared" ref="CM6:CU6" si="10">IF(CM7="",NA(),CM7)</f>
        <v>67.08</v>
      </c>
      <c r="CN6" s="36">
        <f t="shared" si="10"/>
        <v>64.930000000000007</v>
      </c>
      <c r="CO6" s="36">
        <f t="shared" si="10"/>
        <v>63.28</v>
      </c>
      <c r="CP6" s="36">
        <f t="shared" si="10"/>
        <v>61.36</v>
      </c>
      <c r="CQ6" s="36">
        <f t="shared" si="10"/>
        <v>58.1</v>
      </c>
      <c r="CR6" s="36">
        <f t="shared" si="10"/>
        <v>55.9</v>
      </c>
      <c r="CS6" s="36">
        <f t="shared" si="10"/>
        <v>57.3</v>
      </c>
      <c r="CT6" s="36">
        <f t="shared" si="10"/>
        <v>56.76</v>
      </c>
      <c r="CU6" s="36">
        <f t="shared" si="10"/>
        <v>56.04</v>
      </c>
      <c r="CV6" s="35" t="str">
        <f>IF(CV7="","",IF(CV7="-","【-】","【"&amp;SUBSTITUTE(TEXT(CV7,"#,##0.00"),"-","△")&amp;"】"))</f>
        <v>【54.90】</v>
      </c>
      <c r="CW6" s="36">
        <f>IF(CW7="",NA(),CW7)</f>
        <v>49.42</v>
      </c>
      <c r="CX6" s="36">
        <f t="shared" ref="CX6:DF6" si="11">IF(CX7="",NA(),CX7)</f>
        <v>49.07</v>
      </c>
      <c r="CY6" s="36">
        <f t="shared" si="11"/>
        <v>49.99</v>
      </c>
      <c r="CZ6" s="36">
        <f t="shared" si="11"/>
        <v>50.08</v>
      </c>
      <c r="DA6" s="36">
        <f t="shared" si="11"/>
        <v>50.01</v>
      </c>
      <c r="DB6" s="36">
        <f t="shared" si="11"/>
        <v>76.69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1.51</v>
      </c>
      <c r="EE6" s="36">
        <f t="shared" ref="EE6:EM6" si="14">IF(EE7="",NA(),EE7)</f>
        <v>1.29</v>
      </c>
      <c r="EF6" s="36">
        <f t="shared" si="14"/>
        <v>1.06</v>
      </c>
      <c r="EG6" s="36">
        <f t="shared" si="14"/>
        <v>3.2</v>
      </c>
      <c r="EH6" s="36">
        <f t="shared" si="14"/>
        <v>1.48</v>
      </c>
      <c r="EI6" s="36">
        <f t="shared" si="14"/>
        <v>0.76</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235610</v>
      </c>
      <c r="D7" s="38">
        <v>47</v>
      </c>
      <c r="E7" s="38">
        <v>1</v>
      </c>
      <c r="F7" s="38">
        <v>0</v>
      </c>
      <c r="G7" s="38">
        <v>0</v>
      </c>
      <c r="H7" s="38" t="s">
        <v>96</v>
      </c>
      <c r="I7" s="38" t="s">
        <v>97</v>
      </c>
      <c r="J7" s="38" t="s">
        <v>98</v>
      </c>
      <c r="K7" s="38" t="s">
        <v>99</v>
      </c>
      <c r="L7" s="38" t="s">
        <v>100</v>
      </c>
      <c r="M7" s="38" t="s">
        <v>101</v>
      </c>
      <c r="N7" s="39" t="s">
        <v>102</v>
      </c>
      <c r="O7" s="39" t="s">
        <v>103</v>
      </c>
      <c r="P7" s="39">
        <v>96.4</v>
      </c>
      <c r="Q7" s="39">
        <v>4290</v>
      </c>
      <c r="R7" s="39">
        <v>4727</v>
      </c>
      <c r="S7" s="39">
        <v>273.94</v>
      </c>
      <c r="T7" s="39">
        <v>17.260000000000002</v>
      </c>
      <c r="U7" s="39">
        <v>4504</v>
      </c>
      <c r="V7" s="39">
        <v>33.31</v>
      </c>
      <c r="W7" s="39">
        <v>135.21</v>
      </c>
      <c r="X7" s="39">
        <v>92.77</v>
      </c>
      <c r="Y7" s="39">
        <v>135.4</v>
      </c>
      <c r="Z7" s="39">
        <v>85.97</v>
      </c>
      <c r="AA7" s="39">
        <v>79.989999999999995</v>
      </c>
      <c r="AB7" s="39">
        <v>85.59</v>
      </c>
      <c r="AC7" s="39">
        <v>75.34</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576.62</v>
      </c>
      <c r="BF7" s="39">
        <v>540.76</v>
      </c>
      <c r="BG7" s="39">
        <v>513.35</v>
      </c>
      <c r="BH7" s="39">
        <v>541.42999999999995</v>
      </c>
      <c r="BI7" s="39">
        <v>521.04999999999995</v>
      </c>
      <c r="BJ7" s="39">
        <v>1280.18</v>
      </c>
      <c r="BK7" s="39">
        <v>1144.79</v>
      </c>
      <c r="BL7" s="39">
        <v>1061.58</v>
      </c>
      <c r="BM7" s="39">
        <v>1007.7</v>
      </c>
      <c r="BN7" s="39">
        <v>1018.52</v>
      </c>
      <c r="BO7" s="39">
        <v>1084.05</v>
      </c>
      <c r="BP7" s="39">
        <v>77.349999999999994</v>
      </c>
      <c r="BQ7" s="39">
        <v>71.14</v>
      </c>
      <c r="BR7" s="39">
        <v>63.69</v>
      </c>
      <c r="BS7" s="39">
        <v>60.41</v>
      </c>
      <c r="BT7" s="39">
        <v>62.49</v>
      </c>
      <c r="BU7" s="39">
        <v>53.62</v>
      </c>
      <c r="BV7" s="39">
        <v>56.04</v>
      </c>
      <c r="BW7" s="39">
        <v>58.52</v>
      </c>
      <c r="BX7" s="39">
        <v>59.22</v>
      </c>
      <c r="BY7" s="39">
        <v>58.79</v>
      </c>
      <c r="BZ7" s="39">
        <v>53.46</v>
      </c>
      <c r="CA7" s="39">
        <v>308.39</v>
      </c>
      <c r="CB7" s="39">
        <v>337.97</v>
      </c>
      <c r="CC7" s="39">
        <v>377.11</v>
      </c>
      <c r="CD7" s="39">
        <v>398.31</v>
      </c>
      <c r="CE7" s="39">
        <v>393.66</v>
      </c>
      <c r="CF7" s="39">
        <v>287.7</v>
      </c>
      <c r="CG7" s="39">
        <v>304.35000000000002</v>
      </c>
      <c r="CH7" s="39">
        <v>296.3</v>
      </c>
      <c r="CI7" s="39">
        <v>292.89999999999998</v>
      </c>
      <c r="CJ7" s="39">
        <v>298.25</v>
      </c>
      <c r="CK7" s="39">
        <v>300.47000000000003</v>
      </c>
      <c r="CL7" s="39">
        <v>66.72</v>
      </c>
      <c r="CM7" s="39">
        <v>67.08</v>
      </c>
      <c r="CN7" s="39">
        <v>64.930000000000007</v>
      </c>
      <c r="CO7" s="39">
        <v>63.28</v>
      </c>
      <c r="CP7" s="39">
        <v>61.36</v>
      </c>
      <c r="CQ7" s="39">
        <v>58.1</v>
      </c>
      <c r="CR7" s="39">
        <v>55.9</v>
      </c>
      <c r="CS7" s="39">
        <v>57.3</v>
      </c>
      <c r="CT7" s="39">
        <v>56.76</v>
      </c>
      <c r="CU7" s="39">
        <v>56.04</v>
      </c>
      <c r="CV7" s="39">
        <v>54.9</v>
      </c>
      <c r="CW7" s="39">
        <v>49.42</v>
      </c>
      <c r="CX7" s="39">
        <v>49.07</v>
      </c>
      <c r="CY7" s="39">
        <v>49.99</v>
      </c>
      <c r="CZ7" s="39">
        <v>50.08</v>
      </c>
      <c r="DA7" s="39">
        <v>50.01</v>
      </c>
      <c r="DB7" s="39">
        <v>76.69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1.51</v>
      </c>
      <c r="EE7" s="39">
        <v>1.29</v>
      </c>
      <c r="EF7" s="39">
        <v>1.06</v>
      </c>
      <c r="EG7" s="39">
        <v>3.2</v>
      </c>
      <c r="EH7" s="39">
        <v>1.48</v>
      </c>
      <c r="EI7" s="39">
        <v>0.76</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2021-01-14T05:46:55Z</cp:lastPrinted>
  <dcterms:created xsi:type="dcterms:W3CDTF">2020-12-04T02:21:09Z</dcterms:created>
  <dcterms:modified xsi:type="dcterms:W3CDTF">2021-02-12T02:11:53Z</dcterms:modified>
  <cp:category/>
</cp:coreProperties>
</file>