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111309900\Desktop\経営比較分析表\"/>
    </mc:Choice>
  </mc:AlternateContent>
  <workbookProtection workbookAlgorithmName="SHA-512" workbookHashValue="a6T9KRX+zMqAAa6diYLvc9Jn66aTOYU2UcEkXtPgTxIn9uJ/HxFVsM3vrzIF7InU7WLJRX3Dgdk6PuRlHgHcBA==" workbookSaltValue="0sB8w+JqCzt7ERTV/90s+Q==" workbookSpinCount="100000" lockStructure="1"/>
  <bookViews>
    <workbookView xWindow="0" yWindow="0" windowWidth="20490" windowHeight="777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U6" i="5"/>
  <c r="T6" i="5"/>
  <c r="S6" i="5"/>
  <c r="R6" i="5"/>
  <c r="AL8" i="4" s="1"/>
  <c r="Q6" i="5"/>
  <c r="P6" i="5"/>
  <c r="P10" i="4" s="1"/>
  <c r="O6" i="5"/>
  <c r="I10" i="4" s="1"/>
  <c r="N6" i="5"/>
  <c r="B10" i="4" s="1"/>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AT10" i="4"/>
  <c r="AL10" i="4"/>
  <c r="W10" i="4"/>
  <c r="BB8" i="4"/>
  <c r="AT8" i="4"/>
  <c r="AD8" i="4"/>
  <c r="W8" i="4"/>
  <c r="P8" i="4"/>
  <c r="B8" i="4"/>
  <c r="B6" i="4"/>
</calcChain>
</file>

<file path=xl/sharedStrings.xml><?xml version="1.0" encoding="utf-8"?>
<sst xmlns="http://schemas.openxmlformats.org/spreadsheetml/2006/main" count="233" uniqueCount="118">
  <si>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</si>
  <si>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</si>
  <si>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</si>
  <si>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</si>
  <si>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</si>
  <si>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</si>
  <si>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</si>
  <si>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</si>
  <si>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</si>
  <si>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</si>
  <si>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</si>
  <si>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</si>
  <si>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</si>
  <si>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</si>
  <si>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</si>
  <si>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</si>
  <si>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</si>
  <si>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</si>
  <si>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</si>
  <si>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</si>
  <si>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</si>
  <si>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</si>
  <si>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</si>
  <si>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</si>
  <si>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</si>
  <si>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</si>
  <si>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</si>
  <si>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</si>
  <si>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</si>
  <si>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</si>
  <si>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</si>
  <si>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</si>
  <si>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</si>
  <si>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</si>
  <si>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</si>
  <si>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</si>
  <si>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</si>
  <si>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</si>
  <si>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</si>
  <si>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</si>
  <si>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</si>
  <si>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</si>
  <si>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</si>
  <si>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</si>
  <si>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</si>
  <si>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</si>
  <si>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</si>
  <si>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</si>
  <si>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</si>
  <si>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</si>
  <si>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</si>
  <si>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</si>
  <si>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</si>
  <si>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</si>
  <si>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</si>
  <si>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</si>
  <si>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</si>
  <si>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</si>
  <si>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</si>
  <si>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</si>
  <si>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</si>
  <si>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</si>
  <si>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</si>
  <si>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</si>
  <si>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</si>
  <si>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</si>
  <si>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</si>
  <si>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</si>
  <si>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</si>
  <si>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</si>
  <si>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</si>
  <si>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</si>
  <si>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</si>
  <si>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</si>
  <si>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</si>
  <si>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</si>
  <si>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</si>
  <si>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</si>
  <si>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</si>
  <si>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</si>
  <si>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</si>
  <si>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</si>
  <si>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</si>
  <si>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</si>
  <si>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</si>
  <si>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</si>
  <si>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</si>
  <si>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</si>
  <si>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</si>
  <si>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</si>
  <si>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</si>
  <si>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</si>
  <si>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</si>
  <si>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</si>
  <si>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</si>
  <si>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</si>
  <si>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豊根村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</si>
  <si>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</si>
  <si>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</si>
  <si>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</si>
  <si>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</si>
  <si>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</si>
  <si>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</si>
  <si>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</si>
  <si>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</si>
  <si>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</si>
  <si>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</si>
  <si>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</si>
  <si>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</si>
  <si>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</si>
  <si>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</si>
  <si>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</si>
  <si>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</si>
  <si>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</si>
  <si>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</si>
  <si>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配水管や電気計装機器等の老朽化に伴い計画的に更新を行っているが、配管延長が長いことや数多くの水道施設を有しているため、財源確保が厳しい状況下での更新はスローペースとなっている。更新の必要性が高い地区から引き続き効率的に更新を図っていく。
③管路更新率
平成30年度と令和元年度を比較すると減少しているが、これは管路布設場所の工法の違いによるものであり、近年では類似団体より高い水準で推移しており、計画的に管路の更新が進んでいると言える。しかし、経年化している管路が多く存在するというのが現状。
</t>
    <rPh sb="120" eb="122">
      <t>カンロ</t>
    </rPh>
    <rPh sb="122" eb="124">
      <t>コウシン</t>
    </rPh>
    <rPh sb="124" eb="125">
      <t>リツ</t>
    </rPh>
    <rPh sb="126" eb="128">
      <t>ヘイセイ</t>
    </rPh>
    <rPh sb="130" eb="131">
      <t>ネン</t>
    </rPh>
    <rPh sb="131" eb="132">
      <t>ド</t>
    </rPh>
    <rPh sb="133" eb="135">
      <t>レイワ</t>
    </rPh>
    <rPh sb="135" eb="137">
      <t>ガンネン</t>
    </rPh>
    <rPh sb="137" eb="138">
      <t>ド</t>
    </rPh>
    <rPh sb="139" eb="141">
      <t>ヒカク</t>
    </rPh>
    <rPh sb="144" eb="146">
      <t>ゲンショウ</t>
    </rPh>
    <rPh sb="155" eb="157">
      <t>カンロ</t>
    </rPh>
    <rPh sb="157" eb="159">
      <t>フセツ</t>
    </rPh>
    <rPh sb="159" eb="161">
      <t>バショ</t>
    </rPh>
    <rPh sb="162" eb="164">
      <t>コウホウ</t>
    </rPh>
    <rPh sb="165" eb="166">
      <t>チガ</t>
    </rPh>
    <rPh sb="176" eb="178">
      <t>キンネン</t>
    </rPh>
    <rPh sb="180" eb="182">
      <t>ルイジ</t>
    </rPh>
    <rPh sb="182" eb="184">
      <t>ダンタイ</t>
    </rPh>
    <rPh sb="186" eb="187">
      <t>タカ</t>
    </rPh>
    <rPh sb="188" eb="190">
      <t>スイジュン</t>
    </rPh>
    <rPh sb="191" eb="193">
      <t>スイイ</t>
    </rPh>
    <rPh sb="198" eb="201">
      <t>ケイカクテキ</t>
    </rPh>
    <rPh sb="202" eb="204">
      <t>カンロ</t>
    </rPh>
    <rPh sb="205" eb="207">
      <t>コウシン</t>
    </rPh>
    <rPh sb="208" eb="209">
      <t>スス</t>
    </rPh>
    <rPh sb="214" eb="215">
      <t>イ</t>
    </rPh>
    <rPh sb="222" eb="225">
      <t>ケイネンカ</t>
    </rPh>
    <rPh sb="229" eb="231">
      <t>カンロ</t>
    </rPh>
    <rPh sb="232" eb="233">
      <t>オオ</t>
    </rPh>
    <rPh sb="234" eb="236">
      <t>ソンザイ</t>
    </rPh>
    <rPh sb="243" eb="245">
      <t>ゲンジョウ</t>
    </rPh>
    <phoneticPr fontId="17"/>
  </si>
  <si>
    <t>①収益的収支比率　
　愛知県で最も標高が高い地域であり、山間地域特有の起伏に富んだ地形で集落が点在しているため、管路が長く浄水場・配水地等の水道施設も数多いことから、維持管理経費が嵩み、尚且つ人口減少により収益も減少していることから厳しい経営状況が続いている。
④企業債残高対給水収益比率
　企業債残高対給水収益比率は料金収入に対する企業債残高の割合であるが、前述のとおり、管路が長く、水道施設も多いため施設整備等の維持管理費用が嵩む一方、料金収入は人口減少により年々減収傾向にあり、配水管布設替えなどの大規模な工事は企業債に頼らざるを得ず、類似団体平均より高く推移している。
⑤料金回収率
　給水収益に比べ一般会計からの繰入金の方が多く、収益だけでは賄えず類似団体よりも回収率は低い。
⑥給水原価
　配水管の布設替や計装機器整備等を毎年実施している結果、原価は類似団体の平均よりも高くなっている。人口の減少により有収水量も減収が見込まれるため、経費削減などの改善が必要である。
⑦施設利用率
　類似団体平均より高水準ではあるものの、人口減少により確実に効率の悪い施設もでてきているため、施設の統廃合などの検討も必要になっている。　
⑧有収率
　有収率の低い要因として、老朽管の漏水、水質維持のため、冬期の水道管凍結防止ための捨て水がある。類似団体より低水準であるが、管路更新の成果もありわずかながら上昇した。</t>
    <rPh sb="93" eb="95">
      <t>ナオカ</t>
    </rPh>
    <rPh sb="124" eb="125">
      <t>ツヅ</t>
    </rPh>
    <rPh sb="208" eb="210">
      <t>イジ</t>
    </rPh>
    <rPh sb="210" eb="212">
      <t>カンリ</t>
    </rPh>
    <rPh sb="217" eb="219">
      <t>イッポウ</t>
    </rPh>
    <rPh sb="225" eb="227">
      <t>ジンコウ</t>
    </rPh>
    <rPh sb="227" eb="229">
      <t>ゲンショウ</t>
    </rPh>
    <rPh sb="232" eb="234">
      <t>ネンネン</t>
    </rPh>
    <rPh sb="234" eb="236">
      <t>ゲンシュウ</t>
    </rPh>
    <rPh sb="236" eb="238">
      <t>ケイコウ</t>
    </rPh>
    <rPh sb="242" eb="244">
      <t>ハイスイ</t>
    </rPh>
    <rPh sb="244" eb="245">
      <t>カン</t>
    </rPh>
    <rPh sb="245" eb="247">
      <t>フセツ</t>
    </rPh>
    <rPh sb="247" eb="248">
      <t>ガ</t>
    </rPh>
    <rPh sb="252" eb="255">
      <t>ダイキボ</t>
    </rPh>
    <rPh sb="256" eb="258">
      <t>コウジ</t>
    </rPh>
    <rPh sb="340" eb="341">
      <t>ヒク</t>
    </rPh>
    <rPh sb="375" eb="377">
      <t>ケッカ</t>
    </rPh>
    <rPh sb="378" eb="380">
      <t>ゲンカ</t>
    </rPh>
    <rPh sb="391" eb="392">
      <t>タカ</t>
    </rPh>
    <rPh sb="399" eb="401">
      <t>ジンコウ</t>
    </rPh>
    <rPh sb="402" eb="404">
      <t>ゲンショウ</t>
    </rPh>
    <rPh sb="407" eb="408">
      <t>ユウ</t>
    </rPh>
    <rPh sb="409" eb="410">
      <t>ミズ</t>
    </rPh>
    <rPh sb="410" eb="411">
      <t>リョウ</t>
    </rPh>
    <rPh sb="412" eb="414">
      <t>ゲンシュウ</t>
    </rPh>
    <rPh sb="415" eb="417">
      <t>ミコ</t>
    </rPh>
    <rPh sb="423" eb="425">
      <t>ケイヒ</t>
    </rPh>
    <rPh sb="425" eb="427">
      <t>サクゲン</t>
    </rPh>
    <rPh sb="430" eb="432">
      <t>カイゼン</t>
    </rPh>
    <rPh sb="433" eb="435">
      <t>ヒツヨウ</t>
    </rPh>
    <rPh sb="457" eb="459">
      <t>スイジュン</t>
    </rPh>
    <rPh sb="467" eb="469">
      <t>ジンコウ</t>
    </rPh>
    <rPh sb="469" eb="471">
      <t>ゲンショウ</t>
    </rPh>
    <rPh sb="474" eb="476">
      <t>カクジツ</t>
    </rPh>
    <rPh sb="480" eb="481">
      <t>ワル</t>
    </rPh>
    <rPh sb="482" eb="484">
      <t>シセツ</t>
    </rPh>
    <rPh sb="494" eb="496">
      <t>シセツ</t>
    </rPh>
    <rPh sb="497" eb="500">
      <t>トウハイゴウ</t>
    </rPh>
    <rPh sb="503" eb="505">
      <t>ケントウ</t>
    </rPh>
    <rPh sb="506" eb="508">
      <t>ヒツヨウ</t>
    </rPh>
    <rPh sb="523" eb="525">
      <t>ユウシュウ</t>
    </rPh>
    <rPh sb="525" eb="526">
      <t>リツ</t>
    </rPh>
    <rPh sb="527" eb="528">
      <t>ヒク</t>
    </rPh>
    <rPh sb="529" eb="531">
      <t>ヨウイン</t>
    </rPh>
    <rPh sb="535" eb="537">
      <t>ロウキュウ</t>
    </rPh>
    <rPh sb="539" eb="541">
      <t>ロウスイ</t>
    </rPh>
    <rPh sb="570" eb="572">
      <t>ルイジ</t>
    </rPh>
    <rPh sb="572" eb="574">
      <t>ダンタイ</t>
    </rPh>
    <rPh sb="576" eb="579">
      <t>テイスイジュン</t>
    </rPh>
    <rPh sb="584" eb="586">
      <t>カンロ</t>
    </rPh>
    <rPh sb="586" eb="588">
      <t>コウシン</t>
    </rPh>
    <rPh sb="589" eb="591">
      <t>セイカ</t>
    </rPh>
    <rPh sb="600" eb="602">
      <t>ジョウショウ</t>
    </rPh>
    <phoneticPr fontId="17"/>
  </si>
  <si>
    <r>
      <t xml:space="preserve">今後も継続した配水管や水道施設の更新が必要となるため、平成28年度に策定した経営戦略に基づき、財源確保に努めるとともに施設の統合も視野に入れ、管理体制の効率化等による経費削減を図るなど、収支の将来性を鑑みた経営計画の見直しが必要である。また、供給した配水量の効率性を高めていくことも課題である。
</t>
    </r>
    <r>
      <rPr>
        <sz val="11"/>
        <color rgb="FFFF0000"/>
        <rFont val="ＭＳ Ｐゴシック"/>
        <family val="3"/>
        <charset val="128"/>
      </rPr>
      <t>　</t>
    </r>
    <r>
      <rPr>
        <sz val="11"/>
        <rFont val="ＭＳ Ｐゴシック"/>
        <family val="3"/>
        <charset val="128"/>
      </rPr>
      <t>経営戦略の見直し時期について、令和8年度を予定している。</t>
    </r>
    <rPh sb="27" eb="29">
      <t>ヘイセイ</t>
    </rPh>
    <rPh sb="31" eb="32">
      <t>ネン</t>
    </rPh>
    <rPh sb="32" eb="33">
      <t>ド</t>
    </rPh>
    <rPh sb="34" eb="36">
      <t>サクテイ</t>
    </rPh>
    <rPh sb="38" eb="40">
      <t>ケイエイ</t>
    </rPh>
    <rPh sb="40" eb="42">
      <t>センリャク</t>
    </rPh>
    <rPh sb="43" eb="44">
      <t>モト</t>
    </rPh>
    <rPh sb="149" eb="151">
      <t>ケイエイ</t>
    </rPh>
    <rPh sb="151" eb="153">
      <t>センリャク</t>
    </rPh>
    <rPh sb="154" eb="156">
      <t>ミナオ</t>
    </rPh>
    <rPh sb="157" eb="159">
      <t>ジキ</t>
    </rPh>
    <rPh sb="164" eb="166">
      <t>レイワ</t>
    </rPh>
    <rPh sb="167" eb="169">
      <t>ネンド</t>
    </rPh>
    <rPh sb="170" eb="172">
      <t>ヨテイ</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</si>
</sst>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Ｐゴシック"/>
      <family val="3"/>
      <charset val="128"/>
    </font>
    <font>
      <sz val="6"/>
      <name val="游ゴシック"/>
      <family val="2"/>
      <charset val="128"/>
      <scheme val="minor"/>
    </font>
    <font>
      <sz val="11"/>
      <color theme="1"/>
      <name val="ＭＳ Ｐゴシック"/>
      <family val="3"/>
      <charset val="128"/>
    </font>
    <font>
      <sz val="11"/>
      <name val="ＭＳ Ｐゴシック"/>
      <family val="3"/>
      <charset val="128"/>
    </font>
    <font>
      <sz val="11"/>
      <color rgb="FFFF0000"/>
      <name val="ＭＳ Ｐ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9" fillId="0" borderId="6" xfId="2" applyFont="1" applyBorder="1" applyAlignment="1" applyProtection="1">
      <alignment horizontal="left" vertical="top" wrapText="1"/>
      <protection locked="0"/>
    </xf>
    <xf numFmtId="0" fontId="19" fillId="0" borderId="0" xfId="2" applyFont="1" applyBorder="1" applyAlignment="1" applyProtection="1">
      <alignment horizontal="left" vertical="top" wrapText="1"/>
      <protection locked="0"/>
    </xf>
    <xf numFmtId="0" fontId="19" fillId="0" borderId="7" xfId="2" applyFont="1" applyBorder="1" applyAlignment="1" applyProtection="1">
      <alignment horizontal="left" vertical="top" wrapText="1"/>
      <protection locked="0"/>
    </xf>
    <xf numFmtId="0" fontId="19" fillId="0" borderId="8" xfId="2" applyFont="1" applyBorder="1" applyAlignment="1" applyProtection="1">
      <alignment horizontal="left" vertical="top" wrapText="1"/>
      <protection locked="0"/>
    </xf>
    <xf numFmtId="0" fontId="19" fillId="0" borderId="1" xfId="2" applyFont="1" applyBorder="1" applyAlignment="1" applyProtection="1">
      <alignment horizontal="left" vertical="top" wrapText="1"/>
      <protection locked="0"/>
    </xf>
    <xf numFmtId="0" fontId="19" fillId="0" borderId="9" xfId="2"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6" fillId="0" borderId="6"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7" xfId="2" applyFont="1" applyBorder="1" applyAlignment="1" applyProtection="1">
      <alignment horizontal="left" vertical="top" wrapText="1"/>
      <protection locked="0"/>
    </xf>
    <xf numFmtId="0" fontId="16" fillId="0" borderId="8"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9" xfId="2" applyFont="1" applyBorder="1" applyAlignment="1" applyProtection="1">
      <alignment horizontal="left" vertical="top" wrapText="1"/>
      <protection locked="0"/>
    </xf>
    <xf numFmtId="0" fontId="18" fillId="0" borderId="6" xfId="2" applyFont="1" applyBorder="1" applyAlignment="1" applyProtection="1">
      <alignment horizontal="left" vertical="top" wrapText="1"/>
      <protection locked="0"/>
    </xf>
    <xf numFmtId="0" fontId="18" fillId="0" borderId="0" xfId="2" applyFont="1" applyBorder="1" applyAlignment="1" applyProtection="1">
      <alignment horizontal="left" vertical="top" wrapText="1"/>
      <protection locked="0"/>
    </xf>
    <xf numFmtId="0" fontId="18" fillId="0" borderId="7" xfId="2" applyFont="1" applyBorder="1" applyAlignment="1" applyProtection="1">
      <alignment horizontal="left" vertical="top" wrapText="1"/>
      <protection locked="0"/>
    </xf>
    <xf numFmtId="0" fontId="18" fillId="0" borderId="8" xfId="2" applyFont="1" applyBorder="1" applyAlignment="1" applyProtection="1">
      <alignment horizontal="left" vertical="top" wrapText="1"/>
      <protection locked="0"/>
    </xf>
    <xf numFmtId="0" fontId="18" fillId="0" borderId="1" xfId="2" applyFont="1" applyBorder="1" applyAlignment="1" applyProtection="1">
      <alignment horizontal="left" vertical="top" wrapText="1"/>
      <protection locked="0"/>
    </xf>
    <xf numFmtId="0" fontId="18" fillId="0" borderId="9" xfId="2"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0.44</c:v>
                </c:pt>
                <c:pt idx="1">
                  <c:v>0.64</c:v>
                </c:pt>
                <c:pt idx="2">
                  <c:v>1.32</c:v>
                </c:pt>
                <c:pt idx="3">
                  <c:v>1.36</c:v>
                </c:pt>
                <c:pt idx="4">
                  <c:v>0.72</c:v>
                </c:pt>
              </c:numCache>
            </c:numRef>
          </c:val>
          <c:extLst>
            <c:ext xmlns:c16="http://schemas.microsoft.com/office/drawing/2014/chart" uri="{C3380CC4-5D6E-409C-BE32-E72D297353CC}">
              <c16:uniqueId val="{00000000-1608-4999-8706-7222BEA39363}"/>
            </c:ext>
          </c:extLst>
        </c:ser>
        <c:dLbls>
          <c:showLegendKey val="0"/>
          <c:showVal val="0"/>
          <c:showCatName val="0"/>
          <c:showSerName val="0"/>
          <c:showPercent val="0"/>
          <c:showBubbleSize val="0"/>
        </c:dLbls>
        <c:gapWidth val="150"/>
        <c:axId val="401629040"/>
        <c:axId val="401629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1.26</c:v>
                </c:pt>
                <c:pt idx="1">
                  <c:v>0.78</c:v>
                </c:pt>
                <c:pt idx="2">
                  <c:v>0.56999999999999995</c:v>
                </c:pt>
                <c:pt idx="3">
                  <c:v>0.62</c:v>
                </c:pt>
                <c:pt idx="4">
                  <c:v>0.39</c:v>
                </c:pt>
              </c:numCache>
            </c:numRef>
          </c:val>
          <c:smooth val="0"/>
          <c:extLst>
            <c:ext xmlns:c16="http://schemas.microsoft.com/office/drawing/2014/chart" uri="{C3380CC4-5D6E-409C-BE32-E72D297353CC}">
              <c16:uniqueId val="{00000001-1608-4999-8706-7222BEA39363}"/>
            </c:ext>
          </c:extLst>
        </c:ser>
        <c:dLbls>
          <c:showLegendKey val="0"/>
          <c:showVal val="0"/>
          <c:showCatName val="0"/>
          <c:showSerName val="0"/>
          <c:showPercent val="0"/>
          <c:showBubbleSize val="0"/>
        </c:dLbls>
        <c:marker val="1"/>
        <c:smooth val="0"/>
        <c:axId val="401629040"/>
        <c:axId val="401629432"/>
      </c:lineChart>
      <c:dateAx>
        <c:axId val="401629040"/>
        <c:scaling>
          <c:orientation val="minMax"/>
        </c:scaling>
        <c:delete val="1"/>
        <c:axPos val="b"/>
        <c:numFmt formatCode="&quot;H&quot;yy" sourceLinked="1"/>
        <c:majorTickMark val="none"/>
        <c:minorTickMark val="none"/>
        <c:tickLblPos val="none"/>
        <c:crossAx val="401629432"/>
        <c:crosses val="autoZero"/>
        <c:auto val="1"/>
        <c:lblOffset val="100"/>
        <c:baseTimeUnit val="years"/>
      </c:dateAx>
      <c:valAx>
        <c:axId val="401629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62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61.05</c:v>
                </c:pt>
                <c:pt idx="1">
                  <c:v>63.83</c:v>
                </c:pt>
                <c:pt idx="2">
                  <c:v>63.53</c:v>
                </c:pt>
                <c:pt idx="3">
                  <c:v>64.42</c:v>
                </c:pt>
                <c:pt idx="4">
                  <c:v>55.13</c:v>
                </c:pt>
              </c:numCache>
            </c:numRef>
          </c:val>
          <c:extLst>
            <c:ext xmlns:c16="http://schemas.microsoft.com/office/drawing/2014/chart" uri="{C3380CC4-5D6E-409C-BE32-E72D297353CC}">
              <c16:uniqueId val="{00000000-7BB5-4275-A3A6-D75B6D5C5D44}"/>
            </c:ext>
          </c:extLst>
        </c:ser>
        <c:dLbls>
          <c:showLegendKey val="0"/>
          <c:showVal val="0"/>
          <c:showCatName val="0"/>
          <c:showSerName val="0"/>
          <c:showPercent val="0"/>
          <c:showBubbleSize val="0"/>
        </c:dLbls>
        <c:gapWidth val="150"/>
        <c:axId val="508593288"/>
        <c:axId val="508595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48.7</c:v>
                </c:pt>
                <c:pt idx="1">
                  <c:v>46.9</c:v>
                </c:pt>
                <c:pt idx="2">
                  <c:v>47.95</c:v>
                </c:pt>
                <c:pt idx="3">
                  <c:v>48.26</c:v>
                </c:pt>
                <c:pt idx="4">
                  <c:v>48.01</c:v>
                </c:pt>
              </c:numCache>
            </c:numRef>
          </c:val>
          <c:smooth val="0"/>
          <c:extLst>
            <c:ext xmlns:c16="http://schemas.microsoft.com/office/drawing/2014/chart" uri="{C3380CC4-5D6E-409C-BE32-E72D297353CC}">
              <c16:uniqueId val="{00000001-7BB5-4275-A3A6-D75B6D5C5D44}"/>
            </c:ext>
          </c:extLst>
        </c:ser>
        <c:dLbls>
          <c:showLegendKey val="0"/>
          <c:showVal val="0"/>
          <c:showCatName val="0"/>
          <c:showSerName val="0"/>
          <c:showPercent val="0"/>
          <c:showBubbleSize val="0"/>
        </c:dLbls>
        <c:marker val="1"/>
        <c:smooth val="0"/>
        <c:axId val="508593288"/>
        <c:axId val="508595248"/>
      </c:lineChart>
      <c:dateAx>
        <c:axId val="508593288"/>
        <c:scaling>
          <c:orientation val="minMax"/>
        </c:scaling>
        <c:delete val="1"/>
        <c:axPos val="b"/>
        <c:numFmt formatCode="&quot;H&quot;yy" sourceLinked="1"/>
        <c:majorTickMark val="none"/>
        <c:minorTickMark val="none"/>
        <c:tickLblPos val="none"/>
        <c:crossAx val="508595248"/>
        <c:crosses val="autoZero"/>
        <c:auto val="1"/>
        <c:lblOffset val="100"/>
        <c:baseTimeUnit val="years"/>
      </c:dateAx>
      <c:valAx>
        <c:axId val="50859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8593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53.31</c:v>
                </c:pt>
                <c:pt idx="1">
                  <c:v>49.38</c:v>
                </c:pt>
                <c:pt idx="2">
                  <c:v>50.78</c:v>
                </c:pt>
                <c:pt idx="3">
                  <c:v>49.2</c:v>
                </c:pt>
                <c:pt idx="4">
                  <c:v>55.83</c:v>
                </c:pt>
              </c:numCache>
            </c:numRef>
          </c:val>
          <c:extLst>
            <c:ext xmlns:c16="http://schemas.microsoft.com/office/drawing/2014/chart" uri="{C3380CC4-5D6E-409C-BE32-E72D297353CC}">
              <c16:uniqueId val="{00000000-751A-4B44-99B0-77EB180059CA}"/>
            </c:ext>
          </c:extLst>
        </c:ser>
        <c:dLbls>
          <c:showLegendKey val="0"/>
          <c:showVal val="0"/>
          <c:showCatName val="0"/>
          <c:showSerName val="0"/>
          <c:showPercent val="0"/>
          <c:showBubbleSize val="0"/>
        </c:dLbls>
        <c:gapWidth val="150"/>
        <c:axId val="508595640"/>
        <c:axId val="508596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74.959999999999994</c:v>
                </c:pt>
                <c:pt idx="1">
                  <c:v>74.63</c:v>
                </c:pt>
                <c:pt idx="2">
                  <c:v>74.900000000000006</c:v>
                </c:pt>
                <c:pt idx="3">
                  <c:v>72.72</c:v>
                </c:pt>
                <c:pt idx="4">
                  <c:v>72.75</c:v>
                </c:pt>
              </c:numCache>
            </c:numRef>
          </c:val>
          <c:smooth val="0"/>
          <c:extLst>
            <c:ext xmlns:c16="http://schemas.microsoft.com/office/drawing/2014/chart" uri="{C3380CC4-5D6E-409C-BE32-E72D297353CC}">
              <c16:uniqueId val="{00000001-751A-4B44-99B0-77EB180059CA}"/>
            </c:ext>
          </c:extLst>
        </c:ser>
        <c:dLbls>
          <c:showLegendKey val="0"/>
          <c:showVal val="0"/>
          <c:showCatName val="0"/>
          <c:showSerName val="0"/>
          <c:showPercent val="0"/>
          <c:showBubbleSize val="0"/>
        </c:dLbls>
        <c:marker val="1"/>
        <c:smooth val="0"/>
        <c:axId val="508595640"/>
        <c:axId val="508596424"/>
      </c:lineChart>
      <c:dateAx>
        <c:axId val="508595640"/>
        <c:scaling>
          <c:orientation val="minMax"/>
        </c:scaling>
        <c:delete val="1"/>
        <c:axPos val="b"/>
        <c:numFmt formatCode="&quot;H&quot;yy" sourceLinked="1"/>
        <c:majorTickMark val="none"/>
        <c:minorTickMark val="none"/>
        <c:tickLblPos val="none"/>
        <c:crossAx val="508596424"/>
        <c:crosses val="autoZero"/>
        <c:auto val="1"/>
        <c:lblOffset val="100"/>
        <c:baseTimeUnit val="years"/>
      </c:dateAx>
      <c:valAx>
        <c:axId val="508596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8595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60.2</c:v>
                </c:pt>
                <c:pt idx="1">
                  <c:v>58.48</c:v>
                </c:pt>
                <c:pt idx="2">
                  <c:v>54.56</c:v>
                </c:pt>
                <c:pt idx="3">
                  <c:v>52.75</c:v>
                </c:pt>
                <c:pt idx="4">
                  <c:v>51.86</c:v>
                </c:pt>
              </c:numCache>
            </c:numRef>
          </c:val>
          <c:extLst>
            <c:ext xmlns:c16="http://schemas.microsoft.com/office/drawing/2014/chart" uri="{C3380CC4-5D6E-409C-BE32-E72D297353CC}">
              <c16:uniqueId val="{00000000-7452-4AAE-8720-CA591E8AA1C8}"/>
            </c:ext>
          </c:extLst>
        </c:ser>
        <c:dLbls>
          <c:showLegendKey val="0"/>
          <c:showVal val="0"/>
          <c:showCatName val="0"/>
          <c:showSerName val="0"/>
          <c:showPercent val="0"/>
          <c:showBubbleSize val="0"/>
        </c:dLbls>
        <c:gapWidth val="150"/>
        <c:axId val="401631784"/>
        <c:axId val="401629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72.03</c:v>
                </c:pt>
                <c:pt idx="1">
                  <c:v>72.11</c:v>
                </c:pt>
                <c:pt idx="2">
                  <c:v>74.05</c:v>
                </c:pt>
                <c:pt idx="3">
                  <c:v>73.25</c:v>
                </c:pt>
                <c:pt idx="4">
                  <c:v>75.06</c:v>
                </c:pt>
              </c:numCache>
            </c:numRef>
          </c:val>
          <c:smooth val="0"/>
          <c:extLst>
            <c:ext xmlns:c16="http://schemas.microsoft.com/office/drawing/2014/chart" uri="{C3380CC4-5D6E-409C-BE32-E72D297353CC}">
              <c16:uniqueId val="{00000001-7452-4AAE-8720-CA591E8AA1C8}"/>
            </c:ext>
          </c:extLst>
        </c:ser>
        <c:dLbls>
          <c:showLegendKey val="0"/>
          <c:showVal val="0"/>
          <c:showCatName val="0"/>
          <c:showSerName val="0"/>
          <c:showPercent val="0"/>
          <c:showBubbleSize val="0"/>
        </c:dLbls>
        <c:marker val="1"/>
        <c:smooth val="0"/>
        <c:axId val="401631784"/>
        <c:axId val="401629824"/>
      </c:lineChart>
      <c:dateAx>
        <c:axId val="401631784"/>
        <c:scaling>
          <c:orientation val="minMax"/>
        </c:scaling>
        <c:delete val="1"/>
        <c:axPos val="b"/>
        <c:numFmt formatCode="&quot;H&quot;yy" sourceLinked="1"/>
        <c:majorTickMark val="none"/>
        <c:minorTickMark val="none"/>
        <c:tickLblPos val="none"/>
        <c:crossAx val="401629824"/>
        <c:crosses val="autoZero"/>
        <c:auto val="1"/>
        <c:lblOffset val="100"/>
        <c:baseTimeUnit val="years"/>
      </c:dateAx>
      <c:valAx>
        <c:axId val="40162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631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B84-4A74-BB42-D2C2767C0651}"/>
            </c:ext>
          </c:extLst>
        </c:ser>
        <c:dLbls>
          <c:showLegendKey val="0"/>
          <c:showVal val="0"/>
          <c:showCatName val="0"/>
          <c:showSerName val="0"/>
          <c:showPercent val="0"/>
          <c:showBubbleSize val="0"/>
        </c:dLbls>
        <c:gapWidth val="150"/>
        <c:axId val="508026840"/>
        <c:axId val="508024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84-4A74-BB42-D2C2767C0651}"/>
            </c:ext>
          </c:extLst>
        </c:ser>
        <c:dLbls>
          <c:showLegendKey val="0"/>
          <c:showVal val="0"/>
          <c:showCatName val="0"/>
          <c:showSerName val="0"/>
          <c:showPercent val="0"/>
          <c:showBubbleSize val="0"/>
        </c:dLbls>
        <c:marker val="1"/>
        <c:smooth val="0"/>
        <c:axId val="508026840"/>
        <c:axId val="508024880"/>
      </c:lineChart>
      <c:dateAx>
        <c:axId val="508026840"/>
        <c:scaling>
          <c:orientation val="minMax"/>
        </c:scaling>
        <c:delete val="1"/>
        <c:axPos val="b"/>
        <c:numFmt formatCode="&quot;H&quot;yy" sourceLinked="1"/>
        <c:majorTickMark val="none"/>
        <c:minorTickMark val="none"/>
        <c:tickLblPos val="none"/>
        <c:crossAx val="508024880"/>
        <c:crosses val="autoZero"/>
        <c:auto val="1"/>
        <c:lblOffset val="100"/>
        <c:baseTimeUnit val="years"/>
      </c:dateAx>
      <c:valAx>
        <c:axId val="50802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8026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105-40DB-9331-586A8537FA29}"/>
            </c:ext>
          </c:extLst>
        </c:ser>
        <c:dLbls>
          <c:showLegendKey val="0"/>
          <c:showVal val="0"/>
          <c:showCatName val="0"/>
          <c:showSerName val="0"/>
          <c:showPercent val="0"/>
          <c:showBubbleSize val="0"/>
        </c:dLbls>
        <c:gapWidth val="150"/>
        <c:axId val="508028800"/>
        <c:axId val="50803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05-40DB-9331-586A8537FA29}"/>
            </c:ext>
          </c:extLst>
        </c:ser>
        <c:dLbls>
          <c:showLegendKey val="0"/>
          <c:showVal val="0"/>
          <c:showCatName val="0"/>
          <c:showSerName val="0"/>
          <c:showPercent val="0"/>
          <c:showBubbleSize val="0"/>
        </c:dLbls>
        <c:marker val="1"/>
        <c:smooth val="0"/>
        <c:axId val="508028800"/>
        <c:axId val="508030368"/>
      </c:lineChart>
      <c:dateAx>
        <c:axId val="508028800"/>
        <c:scaling>
          <c:orientation val="minMax"/>
        </c:scaling>
        <c:delete val="1"/>
        <c:axPos val="b"/>
        <c:numFmt formatCode="&quot;H&quot;yy" sourceLinked="1"/>
        <c:majorTickMark val="none"/>
        <c:minorTickMark val="none"/>
        <c:tickLblPos val="none"/>
        <c:crossAx val="508030368"/>
        <c:crosses val="autoZero"/>
        <c:auto val="1"/>
        <c:lblOffset val="100"/>
        <c:baseTimeUnit val="years"/>
      </c:dateAx>
      <c:valAx>
        <c:axId val="50803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802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8CC-46CD-92E6-02E73744E33A}"/>
            </c:ext>
          </c:extLst>
        </c:ser>
        <c:dLbls>
          <c:showLegendKey val="0"/>
          <c:showVal val="0"/>
          <c:showCatName val="0"/>
          <c:showSerName val="0"/>
          <c:showPercent val="0"/>
          <c:showBubbleSize val="0"/>
        </c:dLbls>
        <c:gapWidth val="150"/>
        <c:axId val="508031936"/>
        <c:axId val="50802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CC-46CD-92E6-02E73744E33A}"/>
            </c:ext>
          </c:extLst>
        </c:ser>
        <c:dLbls>
          <c:showLegendKey val="0"/>
          <c:showVal val="0"/>
          <c:showCatName val="0"/>
          <c:showSerName val="0"/>
          <c:showPercent val="0"/>
          <c:showBubbleSize val="0"/>
        </c:dLbls>
        <c:marker val="1"/>
        <c:smooth val="0"/>
        <c:axId val="508031936"/>
        <c:axId val="508028016"/>
      </c:lineChart>
      <c:dateAx>
        <c:axId val="508031936"/>
        <c:scaling>
          <c:orientation val="minMax"/>
        </c:scaling>
        <c:delete val="1"/>
        <c:axPos val="b"/>
        <c:numFmt formatCode="&quot;H&quot;yy" sourceLinked="1"/>
        <c:majorTickMark val="none"/>
        <c:minorTickMark val="none"/>
        <c:tickLblPos val="none"/>
        <c:crossAx val="508028016"/>
        <c:crosses val="autoZero"/>
        <c:auto val="1"/>
        <c:lblOffset val="100"/>
        <c:baseTimeUnit val="years"/>
      </c:dateAx>
      <c:valAx>
        <c:axId val="50802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803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828-4E66-8733-F1F006E1C444}"/>
            </c:ext>
          </c:extLst>
        </c:ser>
        <c:dLbls>
          <c:showLegendKey val="0"/>
          <c:showVal val="0"/>
          <c:showCatName val="0"/>
          <c:showSerName val="0"/>
          <c:showPercent val="0"/>
          <c:showBubbleSize val="0"/>
        </c:dLbls>
        <c:gapWidth val="150"/>
        <c:axId val="508029192"/>
        <c:axId val="50802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28-4E66-8733-F1F006E1C444}"/>
            </c:ext>
          </c:extLst>
        </c:ser>
        <c:dLbls>
          <c:showLegendKey val="0"/>
          <c:showVal val="0"/>
          <c:showCatName val="0"/>
          <c:showSerName val="0"/>
          <c:showPercent val="0"/>
          <c:showBubbleSize val="0"/>
        </c:dLbls>
        <c:marker val="1"/>
        <c:smooth val="0"/>
        <c:axId val="508029192"/>
        <c:axId val="508026448"/>
      </c:lineChart>
      <c:dateAx>
        <c:axId val="508029192"/>
        <c:scaling>
          <c:orientation val="minMax"/>
        </c:scaling>
        <c:delete val="1"/>
        <c:axPos val="b"/>
        <c:numFmt formatCode="&quot;H&quot;yy" sourceLinked="1"/>
        <c:majorTickMark val="none"/>
        <c:minorTickMark val="none"/>
        <c:tickLblPos val="none"/>
        <c:crossAx val="508026448"/>
        <c:crosses val="autoZero"/>
        <c:auto val="1"/>
        <c:lblOffset val="100"/>
        <c:baseTimeUnit val="years"/>
      </c:dateAx>
      <c:valAx>
        <c:axId val="50802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8029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1864.68</c:v>
                </c:pt>
                <c:pt idx="1">
                  <c:v>1805.57</c:v>
                </c:pt>
                <c:pt idx="2">
                  <c:v>1697.37</c:v>
                </c:pt>
                <c:pt idx="3">
                  <c:v>1604.58</c:v>
                </c:pt>
                <c:pt idx="4">
                  <c:v>1520.58</c:v>
                </c:pt>
              </c:numCache>
            </c:numRef>
          </c:val>
          <c:extLst>
            <c:ext xmlns:c16="http://schemas.microsoft.com/office/drawing/2014/chart" uri="{C3380CC4-5D6E-409C-BE32-E72D297353CC}">
              <c16:uniqueId val="{00000000-A611-4F8F-9443-E29CEB797B99}"/>
            </c:ext>
          </c:extLst>
        </c:ser>
        <c:dLbls>
          <c:showLegendKey val="0"/>
          <c:showVal val="0"/>
          <c:showCatName val="0"/>
          <c:showSerName val="0"/>
          <c:showPercent val="0"/>
          <c:showBubbleSize val="0"/>
        </c:dLbls>
        <c:gapWidth val="150"/>
        <c:axId val="508026056"/>
        <c:axId val="508029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1510.14</c:v>
                </c:pt>
                <c:pt idx="1">
                  <c:v>1595.62</c:v>
                </c:pt>
                <c:pt idx="2">
                  <c:v>1302.33</c:v>
                </c:pt>
                <c:pt idx="3">
                  <c:v>1274.21</c:v>
                </c:pt>
                <c:pt idx="4">
                  <c:v>1183.92</c:v>
                </c:pt>
              </c:numCache>
            </c:numRef>
          </c:val>
          <c:smooth val="0"/>
          <c:extLst>
            <c:ext xmlns:c16="http://schemas.microsoft.com/office/drawing/2014/chart" uri="{C3380CC4-5D6E-409C-BE32-E72D297353CC}">
              <c16:uniqueId val="{00000001-A611-4F8F-9443-E29CEB797B99}"/>
            </c:ext>
          </c:extLst>
        </c:ser>
        <c:dLbls>
          <c:showLegendKey val="0"/>
          <c:showVal val="0"/>
          <c:showCatName val="0"/>
          <c:showSerName val="0"/>
          <c:showPercent val="0"/>
          <c:showBubbleSize val="0"/>
        </c:dLbls>
        <c:marker val="1"/>
        <c:smooth val="0"/>
        <c:axId val="508026056"/>
        <c:axId val="508029584"/>
      </c:lineChart>
      <c:dateAx>
        <c:axId val="508026056"/>
        <c:scaling>
          <c:orientation val="minMax"/>
        </c:scaling>
        <c:delete val="1"/>
        <c:axPos val="b"/>
        <c:numFmt formatCode="&quot;H&quot;yy" sourceLinked="1"/>
        <c:majorTickMark val="none"/>
        <c:minorTickMark val="none"/>
        <c:tickLblPos val="none"/>
        <c:crossAx val="508029584"/>
        <c:crosses val="autoZero"/>
        <c:auto val="1"/>
        <c:lblOffset val="100"/>
        <c:baseTimeUnit val="years"/>
      </c:dateAx>
      <c:valAx>
        <c:axId val="50802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8026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38.07</c:v>
                </c:pt>
                <c:pt idx="1">
                  <c:v>35.47</c:v>
                </c:pt>
                <c:pt idx="2">
                  <c:v>37.14</c:v>
                </c:pt>
                <c:pt idx="3">
                  <c:v>37.76</c:v>
                </c:pt>
                <c:pt idx="4">
                  <c:v>36.299999999999997</c:v>
                </c:pt>
              </c:numCache>
            </c:numRef>
          </c:val>
          <c:extLst>
            <c:ext xmlns:c16="http://schemas.microsoft.com/office/drawing/2014/chart" uri="{C3380CC4-5D6E-409C-BE32-E72D297353CC}">
              <c16:uniqueId val="{00000000-9CC5-4168-964F-DE17D06E975E}"/>
            </c:ext>
          </c:extLst>
        </c:ser>
        <c:dLbls>
          <c:showLegendKey val="0"/>
          <c:showVal val="0"/>
          <c:showCatName val="0"/>
          <c:showSerName val="0"/>
          <c:showPercent val="0"/>
          <c:showBubbleSize val="0"/>
        </c:dLbls>
        <c:gapWidth val="150"/>
        <c:axId val="508599952"/>
        <c:axId val="508599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22.67</c:v>
                </c:pt>
                <c:pt idx="1">
                  <c:v>37.92</c:v>
                </c:pt>
                <c:pt idx="2">
                  <c:v>40.89</c:v>
                </c:pt>
                <c:pt idx="3">
                  <c:v>41.25</c:v>
                </c:pt>
                <c:pt idx="4">
                  <c:v>42.5</c:v>
                </c:pt>
              </c:numCache>
            </c:numRef>
          </c:val>
          <c:smooth val="0"/>
          <c:extLst>
            <c:ext xmlns:c16="http://schemas.microsoft.com/office/drawing/2014/chart" uri="{C3380CC4-5D6E-409C-BE32-E72D297353CC}">
              <c16:uniqueId val="{00000001-9CC5-4168-964F-DE17D06E975E}"/>
            </c:ext>
          </c:extLst>
        </c:ser>
        <c:dLbls>
          <c:showLegendKey val="0"/>
          <c:showVal val="0"/>
          <c:showCatName val="0"/>
          <c:showSerName val="0"/>
          <c:showPercent val="0"/>
          <c:showBubbleSize val="0"/>
        </c:dLbls>
        <c:marker val="1"/>
        <c:smooth val="0"/>
        <c:axId val="508599952"/>
        <c:axId val="508599168"/>
      </c:lineChart>
      <c:dateAx>
        <c:axId val="508599952"/>
        <c:scaling>
          <c:orientation val="minMax"/>
        </c:scaling>
        <c:delete val="1"/>
        <c:axPos val="b"/>
        <c:numFmt formatCode="&quot;H&quot;yy" sourceLinked="1"/>
        <c:majorTickMark val="none"/>
        <c:minorTickMark val="none"/>
        <c:tickLblPos val="none"/>
        <c:crossAx val="508599168"/>
        <c:crosses val="autoZero"/>
        <c:auto val="1"/>
        <c:lblOffset val="100"/>
        <c:baseTimeUnit val="years"/>
      </c:dateAx>
      <c:valAx>
        <c:axId val="50859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859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531.91</c:v>
                </c:pt>
                <c:pt idx="1">
                  <c:v>579.78</c:v>
                </c:pt>
                <c:pt idx="2">
                  <c:v>545.91</c:v>
                </c:pt>
                <c:pt idx="3">
                  <c:v>545.84</c:v>
                </c:pt>
                <c:pt idx="4">
                  <c:v>577.1</c:v>
                </c:pt>
              </c:numCache>
            </c:numRef>
          </c:val>
          <c:extLst>
            <c:ext xmlns:c16="http://schemas.microsoft.com/office/drawing/2014/chart" uri="{C3380CC4-5D6E-409C-BE32-E72D297353CC}">
              <c16:uniqueId val="{00000000-0DF7-4F0A-A36E-41207ECD966C}"/>
            </c:ext>
          </c:extLst>
        </c:ser>
        <c:dLbls>
          <c:showLegendKey val="0"/>
          <c:showVal val="0"/>
          <c:showCatName val="0"/>
          <c:showSerName val="0"/>
          <c:showPercent val="0"/>
          <c:showBubbleSize val="0"/>
        </c:dLbls>
        <c:gapWidth val="150"/>
        <c:axId val="508600344"/>
        <c:axId val="508600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789.62</c:v>
                </c:pt>
                <c:pt idx="1">
                  <c:v>423.18</c:v>
                </c:pt>
                <c:pt idx="2">
                  <c:v>383.2</c:v>
                </c:pt>
                <c:pt idx="3">
                  <c:v>383.25</c:v>
                </c:pt>
                <c:pt idx="4">
                  <c:v>377.72</c:v>
                </c:pt>
              </c:numCache>
            </c:numRef>
          </c:val>
          <c:smooth val="0"/>
          <c:extLst>
            <c:ext xmlns:c16="http://schemas.microsoft.com/office/drawing/2014/chart" uri="{C3380CC4-5D6E-409C-BE32-E72D297353CC}">
              <c16:uniqueId val="{00000001-0DF7-4F0A-A36E-41207ECD966C}"/>
            </c:ext>
          </c:extLst>
        </c:ser>
        <c:dLbls>
          <c:showLegendKey val="0"/>
          <c:showVal val="0"/>
          <c:showCatName val="0"/>
          <c:showSerName val="0"/>
          <c:showPercent val="0"/>
          <c:showBubbleSize val="0"/>
        </c:dLbls>
        <c:marker val="1"/>
        <c:smooth val="0"/>
        <c:axId val="508600344"/>
        <c:axId val="508600736"/>
      </c:lineChart>
      <c:dateAx>
        <c:axId val="508600344"/>
        <c:scaling>
          <c:orientation val="minMax"/>
        </c:scaling>
        <c:delete val="1"/>
        <c:axPos val="b"/>
        <c:numFmt formatCode="&quot;H&quot;yy" sourceLinked="1"/>
        <c:majorTickMark val="none"/>
        <c:minorTickMark val="none"/>
        <c:tickLblPos val="none"/>
        <c:crossAx val="508600736"/>
        <c:crosses val="autoZero"/>
        <c:auto val="1"/>
        <c:lblOffset val="100"/>
        <c:baseTimeUnit val="years"/>
      </c:dateAx>
      <c:valAx>
        <c:axId val="50860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8600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愛知県　豊根村</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D4</v>
      </c>
      <c r="X8" s="50"/>
      <c r="Y8" s="50"/>
      <c r="Z8" s="50"/>
      <c r="AA8" s="50"/>
      <c r="AB8" s="50"/>
      <c r="AC8" s="50"/>
      <c r="AD8" s="50" t="str">
        <f>データ!$M$6</f>
        <v>非設置</v>
      </c>
      <c r="AE8" s="50"/>
      <c r="AF8" s="50"/>
      <c r="AG8" s="50"/>
      <c r="AH8" s="50"/>
      <c r="AI8" s="50"/>
      <c r="AJ8" s="50"/>
      <c r="AK8" s="2"/>
      <c r="AL8" s="51">
        <f>データ!$R$6</f>
        <v>1090</v>
      </c>
      <c r="AM8" s="51"/>
      <c r="AN8" s="51"/>
      <c r="AO8" s="51"/>
      <c r="AP8" s="51"/>
      <c r="AQ8" s="51"/>
      <c r="AR8" s="51"/>
      <c r="AS8" s="51"/>
      <c r="AT8" s="47">
        <f>データ!$S$6</f>
        <v>155.88</v>
      </c>
      <c r="AU8" s="47"/>
      <c r="AV8" s="47"/>
      <c r="AW8" s="47"/>
      <c r="AX8" s="47"/>
      <c r="AY8" s="47"/>
      <c r="AZ8" s="47"/>
      <c r="BA8" s="47"/>
      <c r="BB8" s="47">
        <f>データ!$T$6</f>
        <v>6.99</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99.54</v>
      </c>
      <c r="Q10" s="47"/>
      <c r="R10" s="47"/>
      <c r="S10" s="47"/>
      <c r="T10" s="47"/>
      <c r="U10" s="47"/>
      <c r="V10" s="47"/>
      <c r="W10" s="51">
        <f>データ!$Q$6</f>
        <v>2750</v>
      </c>
      <c r="X10" s="51"/>
      <c r="Y10" s="51"/>
      <c r="Z10" s="51"/>
      <c r="AA10" s="51"/>
      <c r="AB10" s="51"/>
      <c r="AC10" s="51"/>
      <c r="AD10" s="2"/>
      <c r="AE10" s="2"/>
      <c r="AF10" s="2"/>
      <c r="AG10" s="2"/>
      <c r="AH10" s="2"/>
      <c r="AI10" s="2"/>
      <c r="AJ10" s="2"/>
      <c r="AK10" s="2"/>
      <c r="AL10" s="51">
        <f>データ!$U$6</f>
        <v>1074</v>
      </c>
      <c r="AM10" s="51"/>
      <c r="AN10" s="51"/>
      <c r="AO10" s="51"/>
      <c r="AP10" s="51"/>
      <c r="AQ10" s="51"/>
      <c r="AR10" s="51"/>
      <c r="AS10" s="51"/>
      <c r="AT10" s="47">
        <f>データ!$V$6</f>
        <v>18.760000000000002</v>
      </c>
      <c r="AU10" s="47"/>
      <c r="AV10" s="47"/>
      <c r="AW10" s="47"/>
      <c r="AX10" s="47"/>
      <c r="AY10" s="47"/>
      <c r="AZ10" s="47"/>
      <c r="BA10" s="47"/>
      <c r="BB10" s="47">
        <f>データ!$W$6</f>
        <v>57.25</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116</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2" t="s">
        <v>115</v>
      </c>
      <c r="BM47" s="83"/>
      <c r="BN47" s="83"/>
      <c r="BO47" s="83"/>
      <c r="BP47" s="83"/>
      <c r="BQ47" s="83"/>
      <c r="BR47" s="83"/>
      <c r="BS47" s="83"/>
      <c r="BT47" s="83"/>
      <c r="BU47" s="83"/>
      <c r="BV47" s="83"/>
      <c r="BW47" s="83"/>
      <c r="BX47" s="83"/>
      <c r="BY47" s="83"/>
      <c r="BZ47" s="8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2"/>
      <c r="BM48" s="83"/>
      <c r="BN48" s="83"/>
      <c r="BO48" s="83"/>
      <c r="BP48" s="83"/>
      <c r="BQ48" s="83"/>
      <c r="BR48" s="83"/>
      <c r="BS48" s="83"/>
      <c r="BT48" s="83"/>
      <c r="BU48" s="83"/>
      <c r="BV48" s="83"/>
      <c r="BW48" s="83"/>
      <c r="BX48" s="83"/>
      <c r="BY48" s="83"/>
      <c r="BZ48" s="8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2"/>
      <c r="BM49" s="83"/>
      <c r="BN49" s="83"/>
      <c r="BO49" s="83"/>
      <c r="BP49" s="83"/>
      <c r="BQ49" s="83"/>
      <c r="BR49" s="83"/>
      <c r="BS49" s="83"/>
      <c r="BT49" s="83"/>
      <c r="BU49" s="83"/>
      <c r="BV49" s="83"/>
      <c r="BW49" s="83"/>
      <c r="BX49" s="83"/>
      <c r="BY49" s="83"/>
      <c r="BZ49" s="8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2"/>
      <c r="BM50" s="83"/>
      <c r="BN50" s="83"/>
      <c r="BO50" s="83"/>
      <c r="BP50" s="83"/>
      <c r="BQ50" s="83"/>
      <c r="BR50" s="83"/>
      <c r="BS50" s="83"/>
      <c r="BT50" s="83"/>
      <c r="BU50" s="83"/>
      <c r="BV50" s="83"/>
      <c r="BW50" s="83"/>
      <c r="BX50" s="83"/>
      <c r="BY50" s="83"/>
      <c r="BZ50" s="8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2"/>
      <c r="BM51" s="83"/>
      <c r="BN51" s="83"/>
      <c r="BO51" s="83"/>
      <c r="BP51" s="83"/>
      <c r="BQ51" s="83"/>
      <c r="BR51" s="83"/>
      <c r="BS51" s="83"/>
      <c r="BT51" s="83"/>
      <c r="BU51" s="83"/>
      <c r="BV51" s="83"/>
      <c r="BW51" s="83"/>
      <c r="BX51" s="83"/>
      <c r="BY51" s="83"/>
      <c r="BZ51" s="8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2"/>
      <c r="BM52" s="83"/>
      <c r="BN52" s="83"/>
      <c r="BO52" s="83"/>
      <c r="BP52" s="83"/>
      <c r="BQ52" s="83"/>
      <c r="BR52" s="83"/>
      <c r="BS52" s="83"/>
      <c r="BT52" s="83"/>
      <c r="BU52" s="83"/>
      <c r="BV52" s="83"/>
      <c r="BW52" s="83"/>
      <c r="BX52" s="83"/>
      <c r="BY52" s="83"/>
      <c r="BZ52" s="8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2"/>
      <c r="BM53" s="83"/>
      <c r="BN53" s="83"/>
      <c r="BO53" s="83"/>
      <c r="BP53" s="83"/>
      <c r="BQ53" s="83"/>
      <c r="BR53" s="83"/>
      <c r="BS53" s="83"/>
      <c r="BT53" s="83"/>
      <c r="BU53" s="83"/>
      <c r="BV53" s="83"/>
      <c r="BW53" s="83"/>
      <c r="BX53" s="83"/>
      <c r="BY53" s="83"/>
      <c r="BZ53" s="8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2"/>
      <c r="BM54" s="83"/>
      <c r="BN54" s="83"/>
      <c r="BO54" s="83"/>
      <c r="BP54" s="83"/>
      <c r="BQ54" s="83"/>
      <c r="BR54" s="83"/>
      <c r="BS54" s="83"/>
      <c r="BT54" s="83"/>
      <c r="BU54" s="83"/>
      <c r="BV54" s="83"/>
      <c r="BW54" s="83"/>
      <c r="BX54" s="83"/>
      <c r="BY54" s="83"/>
      <c r="BZ54" s="8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2"/>
      <c r="BM55" s="83"/>
      <c r="BN55" s="83"/>
      <c r="BO55" s="83"/>
      <c r="BP55" s="83"/>
      <c r="BQ55" s="83"/>
      <c r="BR55" s="83"/>
      <c r="BS55" s="83"/>
      <c r="BT55" s="83"/>
      <c r="BU55" s="83"/>
      <c r="BV55" s="83"/>
      <c r="BW55" s="83"/>
      <c r="BX55" s="83"/>
      <c r="BY55" s="83"/>
      <c r="BZ55" s="8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2"/>
      <c r="BM56" s="83"/>
      <c r="BN56" s="83"/>
      <c r="BO56" s="83"/>
      <c r="BP56" s="83"/>
      <c r="BQ56" s="83"/>
      <c r="BR56" s="83"/>
      <c r="BS56" s="83"/>
      <c r="BT56" s="83"/>
      <c r="BU56" s="83"/>
      <c r="BV56" s="83"/>
      <c r="BW56" s="83"/>
      <c r="BX56" s="83"/>
      <c r="BY56" s="83"/>
      <c r="BZ56" s="8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2"/>
      <c r="BM57" s="83"/>
      <c r="BN57" s="83"/>
      <c r="BO57" s="83"/>
      <c r="BP57" s="83"/>
      <c r="BQ57" s="83"/>
      <c r="BR57" s="83"/>
      <c r="BS57" s="83"/>
      <c r="BT57" s="83"/>
      <c r="BU57" s="83"/>
      <c r="BV57" s="83"/>
      <c r="BW57" s="83"/>
      <c r="BX57" s="83"/>
      <c r="BY57" s="83"/>
      <c r="BZ57" s="8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2"/>
      <c r="BM58" s="83"/>
      <c r="BN58" s="83"/>
      <c r="BO58" s="83"/>
      <c r="BP58" s="83"/>
      <c r="BQ58" s="83"/>
      <c r="BR58" s="83"/>
      <c r="BS58" s="83"/>
      <c r="BT58" s="83"/>
      <c r="BU58" s="83"/>
      <c r="BV58" s="83"/>
      <c r="BW58" s="83"/>
      <c r="BX58" s="83"/>
      <c r="BY58" s="83"/>
      <c r="BZ58" s="8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2"/>
      <c r="BM59" s="83"/>
      <c r="BN59" s="83"/>
      <c r="BO59" s="83"/>
      <c r="BP59" s="83"/>
      <c r="BQ59" s="83"/>
      <c r="BR59" s="83"/>
      <c r="BS59" s="83"/>
      <c r="BT59" s="83"/>
      <c r="BU59" s="83"/>
      <c r="BV59" s="83"/>
      <c r="BW59" s="83"/>
      <c r="BX59" s="83"/>
      <c r="BY59" s="83"/>
      <c r="BZ59" s="8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82"/>
      <c r="BM60" s="83"/>
      <c r="BN60" s="83"/>
      <c r="BO60" s="83"/>
      <c r="BP60" s="83"/>
      <c r="BQ60" s="83"/>
      <c r="BR60" s="83"/>
      <c r="BS60" s="83"/>
      <c r="BT60" s="83"/>
      <c r="BU60" s="83"/>
      <c r="BV60" s="83"/>
      <c r="BW60" s="83"/>
      <c r="BX60" s="83"/>
      <c r="BY60" s="83"/>
      <c r="BZ60" s="8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82"/>
      <c r="BM61" s="83"/>
      <c r="BN61" s="83"/>
      <c r="BO61" s="83"/>
      <c r="BP61" s="83"/>
      <c r="BQ61" s="83"/>
      <c r="BR61" s="83"/>
      <c r="BS61" s="83"/>
      <c r="BT61" s="83"/>
      <c r="BU61" s="83"/>
      <c r="BV61" s="83"/>
      <c r="BW61" s="83"/>
      <c r="BX61" s="83"/>
      <c r="BY61" s="83"/>
      <c r="BZ61" s="8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2"/>
      <c r="BM62" s="83"/>
      <c r="BN62" s="83"/>
      <c r="BO62" s="83"/>
      <c r="BP62" s="83"/>
      <c r="BQ62" s="83"/>
      <c r="BR62" s="83"/>
      <c r="BS62" s="83"/>
      <c r="BT62" s="83"/>
      <c r="BU62" s="83"/>
      <c r="BV62" s="83"/>
      <c r="BW62" s="83"/>
      <c r="BX62" s="83"/>
      <c r="BY62" s="83"/>
      <c r="BZ62" s="8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5"/>
      <c r="BM63" s="86"/>
      <c r="BN63" s="86"/>
      <c r="BO63" s="86"/>
      <c r="BP63" s="86"/>
      <c r="BQ63" s="86"/>
      <c r="BR63" s="86"/>
      <c r="BS63" s="86"/>
      <c r="BT63" s="86"/>
      <c r="BU63" s="86"/>
      <c r="BV63" s="86"/>
      <c r="BW63" s="86"/>
      <c r="BX63" s="86"/>
      <c r="BY63" s="86"/>
      <c r="BZ63" s="8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117</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42</v>
      </c>
      <c r="N85" s="27" t="s">
        <v>42</v>
      </c>
      <c r="O85" s="27" t="str">
        <f>データ!EN6</f>
        <v>【0.56】</v>
      </c>
    </row>
  </sheetData>
  <sheetProtection algorithmName="SHA-512" hashValue="3f4tO7gKk2xlUmZiRJapf/JsTp5vUhR2ZMAHMeHzZ+4990GHc5FsFH7ChwN7odwo3xaUJ22aHOS+ySjBQCnZyw==" saltValue="OVj7V9s8dBGZgxOdwfxLu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89" t="s">
        <v>52</v>
      </c>
      <c r="I3" s="90"/>
      <c r="J3" s="90"/>
      <c r="K3" s="90"/>
      <c r="L3" s="90"/>
      <c r="M3" s="90"/>
      <c r="N3" s="90"/>
      <c r="O3" s="90"/>
      <c r="P3" s="90"/>
      <c r="Q3" s="90"/>
      <c r="R3" s="90"/>
      <c r="S3" s="90"/>
      <c r="T3" s="90"/>
      <c r="U3" s="90"/>
      <c r="V3" s="90"/>
      <c r="W3" s="91"/>
      <c r="X3" s="95" t="s">
        <v>53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54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55</v>
      </c>
      <c r="B4" s="31"/>
      <c r="C4" s="31"/>
      <c r="D4" s="31"/>
      <c r="E4" s="31"/>
      <c r="F4" s="31"/>
      <c r="G4" s="31"/>
      <c r="H4" s="92"/>
      <c r="I4" s="93"/>
      <c r="J4" s="93"/>
      <c r="K4" s="93"/>
      <c r="L4" s="93"/>
      <c r="M4" s="93"/>
      <c r="N4" s="93"/>
      <c r="O4" s="93"/>
      <c r="P4" s="93"/>
      <c r="Q4" s="93"/>
      <c r="R4" s="93"/>
      <c r="S4" s="93"/>
      <c r="T4" s="93"/>
      <c r="U4" s="93"/>
      <c r="V4" s="93"/>
      <c r="W4" s="94"/>
      <c r="X4" s="88" t="s">
        <v>56</v>
      </c>
      <c r="Y4" s="88"/>
      <c r="Z4" s="88"/>
      <c r="AA4" s="88"/>
      <c r="AB4" s="88"/>
      <c r="AC4" s="88"/>
      <c r="AD4" s="88"/>
      <c r="AE4" s="88"/>
      <c r="AF4" s="88"/>
      <c r="AG4" s="88"/>
      <c r="AH4" s="88"/>
      <c r="AI4" s="88" t="s">
        <v>57</v>
      </c>
      <c r="AJ4" s="88"/>
      <c r="AK4" s="88"/>
      <c r="AL4" s="88"/>
      <c r="AM4" s="88"/>
      <c r="AN4" s="88"/>
      <c r="AO4" s="88"/>
      <c r="AP4" s="88"/>
      <c r="AQ4" s="88"/>
      <c r="AR4" s="88"/>
      <c r="AS4" s="88"/>
      <c r="AT4" s="88" t="s">
        <v>58</v>
      </c>
      <c r="AU4" s="88"/>
      <c r="AV4" s="88"/>
      <c r="AW4" s="88"/>
      <c r="AX4" s="88"/>
      <c r="AY4" s="88"/>
      <c r="AZ4" s="88"/>
      <c r="BA4" s="88"/>
      <c r="BB4" s="88"/>
      <c r="BC4" s="88"/>
      <c r="BD4" s="88"/>
      <c r="BE4" s="88" t="s">
        <v>59</v>
      </c>
      <c r="BF4" s="88"/>
      <c r="BG4" s="88"/>
      <c r="BH4" s="88"/>
      <c r="BI4" s="88"/>
      <c r="BJ4" s="88"/>
      <c r="BK4" s="88"/>
      <c r="BL4" s="88"/>
      <c r="BM4" s="88"/>
      <c r="BN4" s="88"/>
      <c r="BO4" s="88"/>
      <c r="BP4" s="88" t="s">
        <v>60</v>
      </c>
      <c r="BQ4" s="88"/>
      <c r="BR4" s="88"/>
      <c r="BS4" s="88"/>
      <c r="BT4" s="88"/>
      <c r="BU4" s="88"/>
      <c r="BV4" s="88"/>
      <c r="BW4" s="88"/>
      <c r="BX4" s="88"/>
      <c r="BY4" s="88"/>
      <c r="BZ4" s="88"/>
      <c r="CA4" s="88" t="s">
        <v>61</v>
      </c>
      <c r="CB4" s="88"/>
      <c r="CC4" s="88"/>
      <c r="CD4" s="88"/>
      <c r="CE4" s="88"/>
      <c r="CF4" s="88"/>
      <c r="CG4" s="88"/>
      <c r="CH4" s="88"/>
      <c r="CI4" s="88"/>
      <c r="CJ4" s="88"/>
      <c r="CK4" s="88"/>
      <c r="CL4" s="88" t="s">
        <v>62</v>
      </c>
      <c r="CM4" s="88"/>
      <c r="CN4" s="88"/>
      <c r="CO4" s="88"/>
      <c r="CP4" s="88"/>
      <c r="CQ4" s="88"/>
      <c r="CR4" s="88"/>
      <c r="CS4" s="88"/>
      <c r="CT4" s="88"/>
      <c r="CU4" s="88"/>
      <c r="CV4" s="88"/>
      <c r="CW4" s="88" t="s">
        <v>63</v>
      </c>
      <c r="CX4" s="88"/>
      <c r="CY4" s="88"/>
      <c r="CZ4" s="88"/>
      <c r="DA4" s="88"/>
      <c r="DB4" s="88"/>
      <c r="DC4" s="88"/>
      <c r="DD4" s="88"/>
      <c r="DE4" s="88"/>
      <c r="DF4" s="88"/>
      <c r="DG4" s="88"/>
      <c r="DH4" s="88" t="s">
        <v>64</v>
      </c>
      <c r="DI4" s="88"/>
      <c r="DJ4" s="88"/>
      <c r="DK4" s="88"/>
      <c r="DL4" s="88"/>
      <c r="DM4" s="88"/>
      <c r="DN4" s="88"/>
      <c r="DO4" s="88"/>
      <c r="DP4" s="88"/>
      <c r="DQ4" s="88"/>
      <c r="DR4" s="88"/>
      <c r="DS4" s="88" t="s">
        <v>65</v>
      </c>
      <c r="DT4" s="88"/>
      <c r="DU4" s="88"/>
      <c r="DV4" s="88"/>
      <c r="DW4" s="88"/>
      <c r="DX4" s="88"/>
      <c r="DY4" s="88"/>
      <c r="DZ4" s="88"/>
      <c r="EA4" s="88"/>
      <c r="EB4" s="88"/>
      <c r="EC4" s="88"/>
      <c r="ED4" s="88" t="s">
        <v>66</v>
      </c>
      <c r="EE4" s="88"/>
      <c r="EF4" s="88"/>
      <c r="EG4" s="88"/>
      <c r="EH4" s="88"/>
      <c r="EI4" s="88"/>
      <c r="EJ4" s="88"/>
      <c r="EK4" s="88"/>
      <c r="EL4" s="88"/>
      <c r="EM4" s="88"/>
      <c r="EN4" s="88"/>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2019</v>
      </c>
      <c r="C6" s="34">
        <f t="shared" ref="C6:W6" si="3">C7</f>
        <v>235636</v>
      </c>
      <c r="D6" s="34">
        <f t="shared" si="3"/>
        <v>47</v>
      </c>
      <c r="E6" s="34">
        <f t="shared" si="3"/>
        <v>1</v>
      </c>
      <c r="F6" s="34">
        <f t="shared" si="3"/>
        <v>0</v>
      </c>
      <c r="G6" s="34">
        <f t="shared" si="3"/>
        <v>0</v>
      </c>
      <c r="H6" s="34" t="str">
        <f t="shared" si="3"/>
        <v>愛知県　豊根村</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99.54</v>
      </c>
      <c r="Q6" s="35">
        <f t="shared" si="3"/>
        <v>2750</v>
      </c>
      <c r="R6" s="35">
        <f t="shared" si="3"/>
        <v>1090</v>
      </c>
      <c r="S6" s="35">
        <f t="shared" si="3"/>
        <v>155.88</v>
      </c>
      <c r="T6" s="35">
        <f t="shared" si="3"/>
        <v>6.99</v>
      </c>
      <c r="U6" s="35">
        <f t="shared" si="3"/>
        <v>1074</v>
      </c>
      <c r="V6" s="35">
        <f t="shared" si="3"/>
        <v>18.760000000000002</v>
      </c>
      <c r="W6" s="35">
        <f t="shared" si="3"/>
        <v>57.25</v>
      </c>
      <c r="X6" s="36">
        <f>IF(X7="",NA(),X7)</f>
        <v>60.2</v>
      </c>
      <c r="Y6" s="36">
        <f t="shared" ref="Y6:AG6" si="4">IF(Y7="",NA(),Y7)</f>
        <v>58.48</v>
      </c>
      <c r="Z6" s="36">
        <f t="shared" si="4"/>
        <v>54.56</v>
      </c>
      <c r="AA6" s="36">
        <f t="shared" si="4"/>
        <v>52.75</v>
      </c>
      <c r="AB6" s="36">
        <f t="shared" si="4"/>
        <v>51.86</v>
      </c>
      <c r="AC6" s="36">
        <f t="shared" si="4"/>
        <v>72.03</v>
      </c>
      <c r="AD6" s="36">
        <f t="shared" si="4"/>
        <v>72.11</v>
      </c>
      <c r="AE6" s="36">
        <f t="shared" si="4"/>
        <v>74.05</v>
      </c>
      <c r="AF6" s="36">
        <f t="shared" si="4"/>
        <v>73.25</v>
      </c>
      <c r="AG6" s="36">
        <f t="shared" si="4"/>
        <v>75.06</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1864.68</v>
      </c>
      <c r="BF6" s="36">
        <f t="shared" ref="BF6:BN6" si="7">IF(BF7="",NA(),BF7)</f>
        <v>1805.57</v>
      </c>
      <c r="BG6" s="36">
        <f t="shared" si="7"/>
        <v>1697.37</v>
      </c>
      <c r="BH6" s="36">
        <f t="shared" si="7"/>
        <v>1604.58</v>
      </c>
      <c r="BI6" s="36">
        <f t="shared" si="7"/>
        <v>1520.58</v>
      </c>
      <c r="BJ6" s="36">
        <f t="shared" si="7"/>
        <v>1510.14</v>
      </c>
      <c r="BK6" s="36">
        <f t="shared" si="7"/>
        <v>1595.62</v>
      </c>
      <c r="BL6" s="36">
        <f t="shared" si="7"/>
        <v>1302.33</v>
      </c>
      <c r="BM6" s="36">
        <f t="shared" si="7"/>
        <v>1274.21</v>
      </c>
      <c r="BN6" s="36">
        <f t="shared" si="7"/>
        <v>1183.92</v>
      </c>
      <c r="BO6" s="35" t="str">
        <f>IF(BO7="","",IF(BO7="-","【-】","【"&amp;SUBSTITUTE(TEXT(BO7,"#,##0.00"),"-","△")&amp;"】"))</f>
        <v>【1,084.05】</v>
      </c>
      <c r="BP6" s="36">
        <f>IF(BP7="",NA(),BP7)</f>
        <v>38.07</v>
      </c>
      <c r="BQ6" s="36">
        <f t="shared" ref="BQ6:BY6" si="8">IF(BQ7="",NA(),BQ7)</f>
        <v>35.47</v>
      </c>
      <c r="BR6" s="36">
        <f t="shared" si="8"/>
        <v>37.14</v>
      </c>
      <c r="BS6" s="36">
        <f t="shared" si="8"/>
        <v>37.76</v>
      </c>
      <c r="BT6" s="36">
        <f t="shared" si="8"/>
        <v>36.299999999999997</v>
      </c>
      <c r="BU6" s="36">
        <f t="shared" si="8"/>
        <v>22.67</v>
      </c>
      <c r="BV6" s="36">
        <f t="shared" si="8"/>
        <v>37.92</v>
      </c>
      <c r="BW6" s="36">
        <f t="shared" si="8"/>
        <v>40.89</v>
      </c>
      <c r="BX6" s="36">
        <f t="shared" si="8"/>
        <v>41.25</v>
      </c>
      <c r="BY6" s="36">
        <f t="shared" si="8"/>
        <v>42.5</v>
      </c>
      <c r="BZ6" s="35" t="str">
        <f>IF(BZ7="","",IF(BZ7="-","【-】","【"&amp;SUBSTITUTE(TEXT(BZ7,"#,##0.00"),"-","△")&amp;"】"))</f>
        <v>【53.46】</v>
      </c>
      <c r="CA6" s="36">
        <f>IF(CA7="",NA(),CA7)</f>
        <v>531.91</v>
      </c>
      <c r="CB6" s="36">
        <f t="shared" ref="CB6:CJ6" si="9">IF(CB7="",NA(),CB7)</f>
        <v>579.78</v>
      </c>
      <c r="CC6" s="36">
        <f t="shared" si="9"/>
        <v>545.91</v>
      </c>
      <c r="CD6" s="36">
        <f t="shared" si="9"/>
        <v>545.84</v>
      </c>
      <c r="CE6" s="36">
        <f t="shared" si="9"/>
        <v>577.1</v>
      </c>
      <c r="CF6" s="36">
        <f t="shared" si="9"/>
        <v>789.62</v>
      </c>
      <c r="CG6" s="36">
        <f t="shared" si="9"/>
        <v>423.18</v>
      </c>
      <c r="CH6" s="36">
        <f t="shared" si="9"/>
        <v>383.2</v>
      </c>
      <c r="CI6" s="36">
        <f t="shared" si="9"/>
        <v>383.25</v>
      </c>
      <c r="CJ6" s="36">
        <f t="shared" si="9"/>
        <v>377.72</v>
      </c>
      <c r="CK6" s="35" t="str">
        <f>IF(CK7="","",IF(CK7="-","【-】","【"&amp;SUBSTITUTE(TEXT(CK7,"#,##0.00"),"-","△")&amp;"】"))</f>
        <v>【300.47】</v>
      </c>
      <c r="CL6" s="36">
        <f>IF(CL7="",NA(),CL7)</f>
        <v>61.05</v>
      </c>
      <c r="CM6" s="36">
        <f t="shared" ref="CM6:CU6" si="10">IF(CM7="",NA(),CM7)</f>
        <v>63.83</v>
      </c>
      <c r="CN6" s="36">
        <f t="shared" si="10"/>
        <v>63.53</v>
      </c>
      <c r="CO6" s="36">
        <f t="shared" si="10"/>
        <v>64.42</v>
      </c>
      <c r="CP6" s="36">
        <f t="shared" si="10"/>
        <v>55.13</v>
      </c>
      <c r="CQ6" s="36">
        <f t="shared" si="10"/>
        <v>48.7</v>
      </c>
      <c r="CR6" s="36">
        <f t="shared" si="10"/>
        <v>46.9</v>
      </c>
      <c r="CS6" s="36">
        <f t="shared" si="10"/>
        <v>47.95</v>
      </c>
      <c r="CT6" s="36">
        <f t="shared" si="10"/>
        <v>48.26</v>
      </c>
      <c r="CU6" s="36">
        <f t="shared" si="10"/>
        <v>48.01</v>
      </c>
      <c r="CV6" s="35" t="str">
        <f>IF(CV7="","",IF(CV7="-","【-】","【"&amp;SUBSTITUTE(TEXT(CV7,"#,##0.00"),"-","△")&amp;"】"))</f>
        <v>【54.90】</v>
      </c>
      <c r="CW6" s="36">
        <f>IF(CW7="",NA(),CW7)</f>
        <v>53.31</v>
      </c>
      <c r="CX6" s="36">
        <f t="shared" ref="CX6:DF6" si="11">IF(CX7="",NA(),CX7)</f>
        <v>49.38</v>
      </c>
      <c r="CY6" s="36">
        <f t="shared" si="11"/>
        <v>50.78</v>
      </c>
      <c r="CZ6" s="36">
        <f t="shared" si="11"/>
        <v>49.2</v>
      </c>
      <c r="DA6" s="36">
        <f t="shared" si="11"/>
        <v>55.83</v>
      </c>
      <c r="DB6" s="36">
        <f t="shared" si="11"/>
        <v>74.959999999999994</v>
      </c>
      <c r="DC6" s="36">
        <f t="shared" si="11"/>
        <v>74.63</v>
      </c>
      <c r="DD6" s="36">
        <f t="shared" si="11"/>
        <v>74.900000000000006</v>
      </c>
      <c r="DE6" s="36">
        <f t="shared" si="11"/>
        <v>72.72</v>
      </c>
      <c r="DF6" s="36">
        <f t="shared" si="11"/>
        <v>72.75</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0.44</v>
      </c>
      <c r="EE6" s="36">
        <f t="shared" ref="EE6:EM6" si="14">IF(EE7="",NA(),EE7)</f>
        <v>0.64</v>
      </c>
      <c r="EF6" s="36">
        <f t="shared" si="14"/>
        <v>1.32</v>
      </c>
      <c r="EG6" s="36">
        <f t="shared" si="14"/>
        <v>1.36</v>
      </c>
      <c r="EH6" s="36">
        <f t="shared" si="14"/>
        <v>0.72</v>
      </c>
      <c r="EI6" s="36">
        <f t="shared" si="14"/>
        <v>1.26</v>
      </c>
      <c r="EJ6" s="36">
        <f t="shared" si="14"/>
        <v>0.78</v>
      </c>
      <c r="EK6" s="36">
        <f t="shared" si="14"/>
        <v>0.56999999999999995</v>
      </c>
      <c r="EL6" s="36">
        <f t="shared" si="14"/>
        <v>0.62</v>
      </c>
      <c r="EM6" s="36">
        <f t="shared" si="14"/>
        <v>0.39</v>
      </c>
      <c r="EN6" s="35" t="str">
        <f>IF(EN7="","",IF(EN7="-","【-】","【"&amp;SUBSTITUTE(TEXT(EN7,"#,##0.00"),"-","△")&amp;"】"))</f>
        <v>【0.56】</v>
      </c>
    </row>
    <row r="7" spans="1:144" s="37" customFormat="1" x14ac:dyDescent="0.15">
      <c r="A7" s="29"/>
      <c r="B7" s="38">
        <v>2019</v>
      </c>
      <c r="C7" s="38">
        <v>235636</v>
      </c>
      <c r="D7" s="38">
        <v>47</v>
      </c>
      <c r="E7" s="38">
        <v>1</v>
      </c>
      <c r="F7" s="38">
        <v>0</v>
      </c>
      <c r="G7" s="38">
        <v>0</v>
      </c>
      <c r="H7" s="38" t="s">
        <v>96</v>
      </c>
      <c r="I7" s="38" t="s">
        <v>97</v>
      </c>
      <c r="J7" s="38" t="s">
        <v>98</v>
      </c>
      <c r="K7" s="38" t="s">
        <v>99</v>
      </c>
      <c r="L7" s="38" t="s">
        <v>100</v>
      </c>
      <c r="M7" s="38" t="s">
        <v>101</v>
      </c>
      <c r="N7" s="39" t="s">
        <v>102</v>
      </c>
      <c r="O7" s="39" t="s">
        <v>103</v>
      </c>
      <c r="P7" s="39">
        <v>99.54</v>
      </c>
      <c r="Q7" s="39">
        <v>2750</v>
      </c>
      <c r="R7" s="39">
        <v>1090</v>
      </c>
      <c r="S7" s="39">
        <v>155.88</v>
      </c>
      <c r="T7" s="39">
        <v>6.99</v>
      </c>
      <c r="U7" s="39">
        <v>1074</v>
      </c>
      <c r="V7" s="39">
        <v>18.760000000000002</v>
      </c>
      <c r="W7" s="39">
        <v>57.25</v>
      </c>
      <c r="X7" s="39">
        <v>60.2</v>
      </c>
      <c r="Y7" s="39">
        <v>58.48</v>
      </c>
      <c r="Z7" s="39">
        <v>54.56</v>
      </c>
      <c r="AA7" s="39">
        <v>52.75</v>
      </c>
      <c r="AB7" s="39">
        <v>51.86</v>
      </c>
      <c r="AC7" s="39">
        <v>72.03</v>
      </c>
      <c r="AD7" s="39">
        <v>72.11</v>
      </c>
      <c r="AE7" s="39">
        <v>74.05</v>
      </c>
      <c r="AF7" s="39">
        <v>73.25</v>
      </c>
      <c r="AG7" s="39">
        <v>75.06</v>
      </c>
      <c r="AH7" s="39">
        <v>76.03</v>
      </c>
      <c r="AI7" s="39"/>
      <c r="AJ7" s="39"/>
      <c r="AK7" s="39"/>
      <c r="AL7" s="39"/>
      <c r="AM7" s="39"/>
      <c r="AN7" s="39"/>
      <c r="AO7" s="39"/>
      <c r="AP7" s="39"/>
      <c r="AQ7" s="39"/>
      <c r="AR7" s="39"/>
      <c r="AS7" s="39"/>
      <c r="AT7" s="39"/>
      <c r="AU7" s="39"/>
      <c r="AV7" s="39"/>
      <c r="AW7" s="39"/>
      <c r="AX7" s="39"/>
      <c r="AY7" s="39"/>
      <c r="AZ7" s="39"/>
      <c r="BA7" s="39"/>
      <c r="BB7" s="39"/>
      <c r="BC7" s="39"/>
      <c r="BD7" s="39"/>
      <c r="BE7" s="39">
        <v>1864.68</v>
      </c>
      <c r="BF7" s="39">
        <v>1805.57</v>
      </c>
      <c r="BG7" s="39">
        <v>1697.37</v>
      </c>
      <c r="BH7" s="39">
        <v>1604.58</v>
      </c>
      <c r="BI7" s="39">
        <v>1520.58</v>
      </c>
      <c r="BJ7" s="39">
        <v>1510.14</v>
      </c>
      <c r="BK7" s="39">
        <v>1595.62</v>
      </c>
      <c r="BL7" s="39">
        <v>1302.33</v>
      </c>
      <c r="BM7" s="39">
        <v>1274.21</v>
      </c>
      <c r="BN7" s="39">
        <v>1183.92</v>
      </c>
      <c r="BO7" s="39">
        <v>1084.05</v>
      </c>
      <c r="BP7" s="39">
        <v>38.07</v>
      </c>
      <c r="BQ7" s="39">
        <v>35.47</v>
      </c>
      <c r="BR7" s="39">
        <v>37.14</v>
      </c>
      <c r="BS7" s="39">
        <v>37.76</v>
      </c>
      <c r="BT7" s="39">
        <v>36.299999999999997</v>
      </c>
      <c r="BU7" s="39">
        <v>22.67</v>
      </c>
      <c r="BV7" s="39">
        <v>37.92</v>
      </c>
      <c r="BW7" s="39">
        <v>40.89</v>
      </c>
      <c r="BX7" s="39">
        <v>41.25</v>
      </c>
      <c r="BY7" s="39">
        <v>42.5</v>
      </c>
      <c r="BZ7" s="39">
        <v>53.46</v>
      </c>
      <c r="CA7" s="39">
        <v>531.91</v>
      </c>
      <c r="CB7" s="39">
        <v>579.78</v>
      </c>
      <c r="CC7" s="39">
        <v>545.91</v>
      </c>
      <c r="CD7" s="39">
        <v>545.84</v>
      </c>
      <c r="CE7" s="39">
        <v>577.1</v>
      </c>
      <c r="CF7" s="39">
        <v>789.62</v>
      </c>
      <c r="CG7" s="39">
        <v>423.18</v>
      </c>
      <c r="CH7" s="39">
        <v>383.2</v>
      </c>
      <c r="CI7" s="39">
        <v>383.25</v>
      </c>
      <c r="CJ7" s="39">
        <v>377.72</v>
      </c>
      <c r="CK7" s="39">
        <v>300.47000000000003</v>
      </c>
      <c r="CL7" s="39">
        <v>61.05</v>
      </c>
      <c r="CM7" s="39">
        <v>63.83</v>
      </c>
      <c r="CN7" s="39">
        <v>63.53</v>
      </c>
      <c r="CO7" s="39">
        <v>64.42</v>
      </c>
      <c r="CP7" s="39">
        <v>55.13</v>
      </c>
      <c r="CQ7" s="39">
        <v>48.7</v>
      </c>
      <c r="CR7" s="39">
        <v>46.9</v>
      </c>
      <c r="CS7" s="39">
        <v>47.95</v>
      </c>
      <c r="CT7" s="39">
        <v>48.26</v>
      </c>
      <c r="CU7" s="39">
        <v>48.01</v>
      </c>
      <c r="CV7" s="39">
        <v>54.9</v>
      </c>
      <c r="CW7" s="39">
        <v>53.31</v>
      </c>
      <c r="CX7" s="39">
        <v>49.38</v>
      </c>
      <c r="CY7" s="39">
        <v>50.78</v>
      </c>
      <c r="CZ7" s="39">
        <v>49.2</v>
      </c>
      <c r="DA7" s="39">
        <v>55.83</v>
      </c>
      <c r="DB7" s="39">
        <v>74.959999999999994</v>
      </c>
      <c r="DC7" s="39">
        <v>74.63</v>
      </c>
      <c r="DD7" s="39">
        <v>74.900000000000006</v>
      </c>
      <c r="DE7" s="39">
        <v>72.72</v>
      </c>
      <c r="DF7" s="39">
        <v>72.75</v>
      </c>
      <c r="DG7" s="39">
        <v>73.31</v>
      </c>
      <c r="DH7" s="39"/>
      <c r="DI7" s="39"/>
      <c r="DJ7" s="39"/>
      <c r="DK7" s="39"/>
      <c r="DL7" s="39"/>
      <c r="DM7" s="39"/>
      <c r="DN7" s="39"/>
      <c r="DO7" s="39"/>
      <c r="DP7" s="39"/>
      <c r="DQ7" s="39"/>
      <c r="DR7" s="39"/>
      <c r="DS7" s="39"/>
      <c r="DT7" s="39"/>
      <c r="DU7" s="39"/>
      <c r="DV7" s="39"/>
      <c r="DW7" s="39"/>
      <c r="DX7" s="39"/>
      <c r="DY7" s="39"/>
      <c r="DZ7" s="39"/>
      <c r="EA7" s="39"/>
      <c r="EB7" s="39"/>
      <c r="EC7" s="39"/>
      <c r="ED7" s="39">
        <v>0.44</v>
      </c>
      <c r="EE7" s="39">
        <v>0.64</v>
      </c>
      <c r="EF7" s="39">
        <v>1.32</v>
      </c>
      <c r="EG7" s="39">
        <v>1.36</v>
      </c>
      <c r="EH7" s="39">
        <v>0.72</v>
      </c>
      <c r="EI7" s="39">
        <v>1.26</v>
      </c>
      <c r="EJ7" s="39">
        <v>0.78</v>
      </c>
      <c r="EK7" s="39">
        <v>0.56999999999999995</v>
      </c>
      <c r="EL7" s="39">
        <v>0.62</v>
      </c>
      <c r="EM7" s="39">
        <v>0.39</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109</v>
      </c>
    </row>
    <row r="12" spans="1:144" x14ac:dyDescent="0.15">
      <c r="B12">
        <v>1</v>
      </c>
      <c r="C12">
        <v>1</v>
      </c>
      <c r="D12">
        <v>1</v>
      </c>
      <c r="E12">
        <v>1</v>
      </c>
      <c r="F12">
        <v>1</v>
      </c>
      <c r="G12" t="s">
        <v>110</v>
      </c>
    </row>
    <row r="13" spans="1:144" x14ac:dyDescent="0.15">
      <c r="B13" t="s">
        <v>111</v>
      </c>
      <c r="C13" t="s">
        <v>111</v>
      </c>
      <c r="D13" t="s">
        <v>112</v>
      </c>
      <c r="E13" t="s">
        <v>112</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2021-02-12T02:42:25Z</cp:lastPrinted>
  <dcterms:created xsi:type="dcterms:W3CDTF">2020-12-04T02:21:10Z</dcterms:created>
  <dcterms:modified xsi:type="dcterms:W3CDTF">2021-02-12T02:42:27Z</dcterms:modified>
  <cp:category/>
</cp:coreProperties>
</file>