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oX75YocEeORQLj1t2fCHvLaqS/s7ofyuFmktYCjDDnpXUB5Bg2SoyubFaF4NfUwvlG78VpO3FdIZcztNfV22pQ==" workbookSaltValue="Vr98LzV8uItl0+qjlPmGS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BB8" i="4"/>
  <c r="AL8" i="4"/>
  <c r="AD8" i="4"/>
  <c r="P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<sst xmlns="http://schemas.openxmlformats.org/spreadsheetml/2006/main" count="231" uniqueCount="117">
  <si>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</si>
  <si>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</si>
  <si>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</si>
  <si>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</si>
  <si>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</si>
  <si>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</si>
  <si>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</si>
  <si>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</si>
  <si>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</si>
  <si>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</si>
  <si>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</si>
  <si>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</si>
  <si>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</si>
  <si>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</si>
  <si>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</si>
  <si>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</si>
  <si>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</si>
  <si>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</si>
  <si>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</si>
  <si>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</si>
  <si>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</si>
  <si>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</si>
  <si>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</si>
  <si>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</si>
  <si>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</si>
  <si>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</si>
  <si>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</si>
  <si>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</si>
  <si>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</si>
  <si>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</si>
  <si>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</si>
  <si>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</si>
  <si>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</si>
  <si>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</si>
  <si>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</si>
  <si>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</si>
  <si>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</si>
  <si>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</si>
  <si>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</si>
  <si>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</si>
  <si>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</si>
  <si>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</si>
  <si>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</si>
  <si>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</si>
  <si>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</si>
  <si>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</si>
  <si>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</si>
  <si>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</si>
  <si>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</si>
  <si>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</si>
  <si>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</si>
  <si>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</si>
  <si>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</si>
  <si>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</si>
  <si>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</si>
  <si>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</si>
  <si>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</si>
  <si>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</si>
  <si>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</si>
  <si>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</si>
  <si>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</si>
  <si>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</si>
  <si>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</si>
  <si>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</si>
  <si>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</si>
  <si>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</si>
  <si>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</si>
  <si>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</si>
  <si>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</si>
  <si>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</si>
  <si>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</si>
  <si>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</si>
  <si>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</si>
  <si>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</si>
  <si>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</si>
  <si>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</si>
  <si>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</si>
  <si>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</si>
  <si>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</si>
  <si>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</si>
  <si>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</si>
  <si>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</si>
  <si>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</si>
  <si>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</si>
  <si>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</si>
  <si>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</si>
  <si>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</si>
  <si>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</si>
  <si>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</si>
  <si>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</si>
  <si>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</si>
  <si>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</si>
  <si>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</si>
  <si>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</si>
  <si>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</si>
  <si>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</si>
  <si>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</si>
  <si>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</si>
  <si>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</si>
  <si>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</si>
  <si>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</si>
  <si>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</si>
  <si>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</si>
  <si>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</si>
  <si>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</si>
  <si>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</si>
  <si>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</si>
  <si>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</si>
  <si>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</si>
  <si>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</si>
  <si>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</si>
  <si>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</si>
  <si>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</si>
  <si>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</si>
  <si>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・単独公共下水道区域と流域下水道区域の２種類の区域があり、単独公共下水道区域では主に施設や管渠の改築更新、流域下水道区域では主に整備計画に基づく管布設等の投資を行ってきた。
・平成29年10月に下水道使用料の改定（平均約14%値上げ）を行ったことで経常収支比率、経費回収率の数値は平成30年度には改善したものの、令和元年度は事業所等の大口利用者の使用量減少もあり、更なる改善とはならず、類似団体平均値を下回っている。引き続き、区域内での下水道への接続を推進することにより収入の増加を目指すとともに、平成30年度に策定した経営戦略を踏まえた投資や維持管理費用の見直しにより経営改善を図っていく。また、毎年度経営戦略のモニタリングを行い経営の健全性等を確認しつつ、令和5年度までに見直しを行う予定である。</t>
    <rPh sb="72" eb="73">
      <t>カン</t>
    </rPh>
    <rPh sb="75" eb="76">
      <t>トウ</t>
    </rPh>
    <rPh sb="137" eb="139">
      <t>スウチ</t>
    </rPh>
    <rPh sb="140" eb="142">
      <t>ヘイセイ</t>
    </rPh>
    <rPh sb="144" eb="146">
      <t>ネンド</t>
    </rPh>
    <rPh sb="148" eb="150">
      <t>カイゼン</t>
    </rPh>
    <rPh sb="156" eb="158">
      <t>レイワ</t>
    </rPh>
    <rPh sb="158" eb="161">
      <t>ガンネンド</t>
    </rPh>
    <rPh sb="162" eb="165">
      <t>ジギョウショ</t>
    </rPh>
    <rPh sb="165" eb="166">
      <t>トウ</t>
    </rPh>
    <rPh sb="167" eb="172">
      <t>オオクチリヨウシャ</t>
    </rPh>
    <rPh sb="173" eb="176">
      <t>シヨウリョウ</t>
    </rPh>
    <rPh sb="176" eb="178">
      <t>ゲンショウ</t>
    </rPh>
    <rPh sb="182" eb="183">
      <t>サラ</t>
    </rPh>
    <rPh sb="185" eb="187">
      <t>カイゼン</t>
    </rPh>
    <rPh sb="208" eb="209">
      <t>ヒ</t>
    </rPh>
    <rPh sb="210" eb="211">
      <t>ツヅ</t>
    </rPh>
    <rPh sb="299" eb="302">
      <t>マイネンド</t>
    </rPh>
    <rPh sb="302" eb="306">
      <t>ケイエイセンリャク</t>
    </rPh>
    <rPh sb="314" eb="315">
      <t>オコナ</t>
    </rPh>
    <rPh sb="316" eb="318">
      <t>ケイエイ</t>
    </rPh>
    <rPh sb="319" eb="322">
      <t>ケンゼンセイ</t>
    </rPh>
    <rPh sb="322" eb="323">
      <t>トウ</t>
    </rPh>
    <rPh sb="324" eb="326">
      <t>カクニン</t>
    </rPh>
    <rPh sb="330" eb="332">
      <t>レイワ</t>
    </rPh>
    <rPh sb="333" eb="335">
      <t>ネンド</t>
    </rPh>
    <rPh sb="338" eb="340">
      <t>ミナオ</t>
    </rPh>
    <rPh sb="342" eb="343">
      <t>オコナ</t>
    </rPh>
    <rPh sb="344" eb="346">
      <t>ヨテイ</t>
    </rPh>
    <phoneticPr fontId="4"/>
  </si>
  <si>
    <r>
      <t>・①経常収支比率が低下している。これは繰入金の減少や事業所等大口利用者の下水道使用量減少により収益が減少したためであり、類似団体平均値より低い状態となっている。
・⑤経費回収率も低下している。支払利息の減少で汚水処理費が減ったが、事業所等大口利用者の収益が減少したためである。類似団体平均値と大幅に乖離しているが、②累積欠損</t>
    </r>
    <r>
      <rPr>
        <sz val="11"/>
        <rFont val="ＭＳ ゴシック"/>
        <family val="3"/>
        <charset val="128"/>
      </rPr>
      <t>金</t>
    </r>
    <r>
      <rPr>
        <sz val="11"/>
        <color theme="1"/>
        <rFont val="ＭＳ ゴシック"/>
        <family val="3"/>
        <charset val="128"/>
      </rPr>
      <t xml:space="preserve">比率では欠損金は発生していない。このことから、一般会計からの基準外繰入金（汚水処理に係る資本費）に依存をしている状態であると考えられる。
・⑧水洗化率は接続促進活動等により前年度に比べ上昇しているが、類似団体平均値と比べ大きく下回っている。
・①⑤⑧を改善させるため未接続世帯への戸別訪問等を行い、下水道接続の推進強化を続け有収水量を増加させることが重要である。
・④企業債残高対事業規模比率は、新規の借入額よりも償還額が多かったため企業債残高が減少し、対前年度比で改善はされたものの、依然として類似団体平均値を大きく上回っている。
・⑥汚水処理原価は前年度と同値だが、類似団体平均値と比べ高い状態である。
・⑦施設利用率が類似団体平均値より下回っている。地場産業である繊維関係事業所の排水量がピーク時より減少しており、処理能力の見直しをする必要があることから、県の流域下水道との統合（広域化）やダウンサイジングを進めていく。
</t>
    </r>
    <rPh sb="9" eb="11">
      <t>テイカ</t>
    </rPh>
    <rPh sb="19" eb="22">
      <t>クリイレキン</t>
    </rPh>
    <rPh sb="23" eb="25">
      <t>ゲンショウ</t>
    </rPh>
    <rPh sb="26" eb="29">
      <t>ジギョウショ</t>
    </rPh>
    <rPh sb="29" eb="30">
      <t>トウ</t>
    </rPh>
    <rPh sb="30" eb="32">
      <t>オオクチ</t>
    </rPh>
    <rPh sb="32" eb="35">
      <t>リヨウシャ</t>
    </rPh>
    <rPh sb="36" eb="42">
      <t>ゲスイドウシヨウリョウ</t>
    </rPh>
    <rPh sb="42" eb="44">
      <t>ゲンショウ</t>
    </rPh>
    <rPh sb="47" eb="49">
      <t>シュウエキ</t>
    </rPh>
    <rPh sb="50" eb="52">
      <t>ゲンショウ</t>
    </rPh>
    <rPh sb="89" eb="91">
      <t>テイカ</t>
    </rPh>
    <rPh sb="96" eb="98">
      <t>シハライ</t>
    </rPh>
    <rPh sb="98" eb="100">
      <t>リソク</t>
    </rPh>
    <rPh sb="101" eb="103">
      <t>ゲンショウ</t>
    </rPh>
    <rPh sb="104" eb="106">
      <t>オスイ</t>
    </rPh>
    <rPh sb="106" eb="109">
      <t>ショリヒ</t>
    </rPh>
    <rPh sb="110" eb="111">
      <t>ヘ</t>
    </rPh>
    <rPh sb="125" eb="127">
      <t>シュウエキ</t>
    </rPh>
    <rPh sb="128" eb="130">
      <t>ゲンショウ</t>
    </rPh>
    <rPh sb="158" eb="160">
      <t>ルイセキ</t>
    </rPh>
    <rPh sb="160" eb="162">
      <t>ケッソン</t>
    </rPh>
    <rPh sb="162" eb="163">
      <t>キン</t>
    </rPh>
    <rPh sb="163" eb="165">
      <t>ヒリツ</t>
    </rPh>
    <rPh sb="167" eb="170">
      <t>ケッソンキン</t>
    </rPh>
    <rPh sb="171" eb="173">
      <t>ハッセイ</t>
    </rPh>
    <rPh sb="225" eb="226">
      <t>カンガ</t>
    </rPh>
    <rPh sb="325" eb="327">
      <t>ユウシュウ</t>
    </rPh>
    <rPh sb="327" eb="329">
      <t>スイリョウ</t>
    </rPh>
    <rPh sb="330" eb="332">
      <t>ゾウカ</t>
    </rPh>
    <rPh sb="338" eb="340">
      <t>ジュウヨウ</t>
    </rPh>
    <rPh sb="361" eb="363">
      <t>シンキ</t>
    </rPh>
    <rPh sb="364" eb="367">
      <t>カリイレガク</t>
    </rPh>
    <rPh sb="370" eb="373">
      <t>ショウカンガク</t>
    </rPh>
    <rPh sb="374" eb="375">
      <t>オオ</t>
    </rPh>
    <rPh sb="380" eb="383">
      <t>キギョウサイ</t>
    </rPh>
    <rPh sb="383" eb="385">
      <t>ザンダカ</t>
    </rPh>
    <rPh sb="386" eb="388">
      <t>ゲンショウ</t>
    </rPh>
    <rPh sb="498" eb="500">
      <t>センイ</t>
    </rPh>
    <rPh sb="500" eb="502">
      <t>カンケイ</t>
    </rPh>
    <rPh sb="502" eb="505">
      <t>ジギョウショ</t>
    </rPh>
    <rPh sb="570" eb="571">
      <t>スス</t>
    </rPh>
    <phoneticPr fontId="4"/>
  </si>
  <si>
    <r>
      <t>・下水道事業の開始がかなり早く、類似団体平均値に比べ老朽化した資産の割合が高くなっている。また市内には整備が完了している単独公共下水道区域と現在拡張中である流域下水道区域の２種類の区域があり、流域下水道区域の拡張を優先して進めてきたため老朽管更新による</t>
    </r>
    <r>
      <rPr>
        <sz val="11"/>
        <rFont val="ＭＳ ゴシック"/>
        <family val="3"/>
        <charset val="128"/>
      </rPr>
      <t>③</t>
    </r>
    <r>
      <rPr>
        <sz val="11"/>
        <color theme="1"/>
        <rFont val="ＭＳ ゴシック"/>
        <family val="3"/>
        <charset val="128"/>
      </rPr>
      <t xml:space="preserve">管渠改善率は類似団体平均値を下回っている。今後については改築更新に重点を置き、管渠の長寿命化を図っていく。
</t>
    </r>
    <rPh sb="118" eb="120">
      <t>ロウキュウ</t>
    </rPh>
    <rPh sb="120" eb="121">
      <t>カン</t>
    </rPh>
    <rPh sb="121" eb="12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</si>
</sst>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0.11</c:v>
                </c:pt>
                <c:pt idx="1">
                  <c:v>0.11</c:v>
                </c:pt>
                <c:pt idx="2">
                  <c:v>0.06</c:v>
                </c:pt>
                <c:pt idx="3">
                  <c:v>0.08</c:v>
                </c:pt>
                <c:pt idx="4">
                  <c:v>0.11</c:v>
                </c:pt>
              </c:numCache>
            </c:numRef>
          </c:val>
          <c:extLst>
            <c:ext xmlns:c16="http://schemas.microsoft.com/office/drawing/2014/chart" uri="{C3380CC4-5D6E-409C-BE32-E72D297353CC}">
              <c16:uniqueId val="{00000000-7D11-4B73-BC01-7FA348B63E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7D11-4B73-BC01-7FA348B63E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48.35</c:v>
                </c:pt>
                <c:pt idx="1">
                  <c:v>46.96</c:v>
                </c:pt>
                <c:pt idx="2">
                  <c:v>43.63</c:v>
                </c:pt>
                <c:pt idx="3">
                  <c:v>43.66</c:v>
                </c:pt>
                <c:pt idx="4">
                  <c:v>43.5</c:v>
                </c:pt>
              </c:numCache>
            </c:numRef>
          </c:val>
          <c:extLst>
            <c:ext xmlns:c16="http://schemas.microsoft.com/office/drawing/2014/chart" uri="{C3380CC4-5D6E-409C-BE32-E72D297353CC}">
              <c16:uniqueId val="{00000000-7094-4938-921D-A955DFEAD9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7094-4938-921D-A955DFEAD9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70.77</c:v>
                </c:pt>
                <c:pt idx="1">
                  <c:v>71.72</c:v>
                </c:pt>
                <c:pt idx="2">
                  <c:v>72.290000000000006</c:v>
                </c:pt>
                <c:pt idx="3">
                  <c:v>72.98</c:v>
                </c:pt>
                <c:pt idx="4">
                  <c:v>73.819999999999993</c:v>
                </c:pt>
              </c:numCache>
            </c:numRef>
          </c:val>
          <c:extLst>
            <c:ext xmlns:c16="http://schemas.microsoft.com/office/drawing/2014/chart" uri="{C3380CC4-5D6E-409C-BE32-E72D297353CC}">
              <c16:uniqueId val="{00000000-9D1F-47D3-A098-EF7F0A7ED8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9D1F-47D3-A098-EF7F0A7ED8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100.99</c:v>
                </c:pt>
                <c:pt idx="1">
                  <c:v>101.41</c:v>
                </c:pt>
                <c:pt idx="2">
                  <c:v>100.5</c:v>
                </c:pt>
                <c:pt idx="3">
                  <c:v>100.79</c:v>
                </c:pt>
                <c:pt idx="4">
                  <c:v>99.87</c:v>
                </c:pt>
              </c:numCache>
            </c:numRef>
          </c:val>
          <c:extLst>
            <c:ext xmlns:c16="http://schemas.microsoft.com/office/drawing/2014/chart" uri="{C3380CC4-5D6E-409C-BE32-E72D297353CC}">
              <c16:uniqueId val="{00000000-A55F-4559-A737-4DABA98821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A55F-4559-A737-4DABA98821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31.54</c:v>
                </c:pt>
                <c:pt idx="1">
                  <c:v>32.61</c:v>
                </c:pt>
                <c:pt idx="2">
                  <c:v>33.950000000000003</c:v>
                </c:pt>
                <c:pt idx="3">
                  <c:v>35</c:v>
                </c:pt>
                <c:pt idx="4">
                  <c:v>36.39</c:v>
                </c:pt>
              </c:numCache>
            </c:numRef>
          </c:val>
          <c:extLst>
            <c:ext xmlns:c16="http://schemas.microsoft.com/office/drawing/2014/chart" uri="{C3380CC4-5D6E-409C-BE32-E72D297353CC}">
              <c16:uniqueId val="{00000000-CDD3-4D6F-9404-FCEE368F0C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CDD3-4D6F-9404-FCEE368F0C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13.41</c:v>
                </c:pt>
                <c:pt idx="1">
                  <c:v>13.67</c:v>
                </c:pt>
                <c:pt idx="2">
                  <c:v>14.31</c:v>
                </c:pt>
                <c:pt idx="3">
                  <c:v>14.67</c:v>
                </c:pt>
                <c:pt idx="4">
                  <c:v>15.2</c:v>
                </c:pt>
              </c:numCache>
            </c:numRef>
          </c:val>
          <c:extLst>
            <c:ext xmlns:c16="http://schemas.microsoft.com/office/drawing/2014/chart" uri="{C3380CC4-5D6E-409C-BE32-E72D297353CC}">
              <c16:uniqueId val="{00000000-F316-44DB-BA03-991E80C7BB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F316-44DB-BA03-991E80C7BB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1-4209-97F0-51EFEE7FBD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7081-4209-97F0-51EFEE7FBD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115.08</c:v>
                </c:pt>
                <c:pt idx="1">
                  <c:v>111.42</c:v>
                </c:pt>
                <c:pt idx="2">
                  <c:v>104.88</c:v>
                </c:pt>
                <c:pt idx="3">
                  <c:v>107.95</c:v>
                </c:pt>
                <c:pt idx="4">
                  <c:v>105.32</c:v>
                </c:pt>
              </c:numCache>
            </c:numRef>
          </c:val>
          <c:extLst>
            <c:ext xmlns:c16="http://schemas.microsoft.com/office/drawing/2014/chart" uri="{C3380CC4-5D6E-409C-BE32-E72D297353CC}">
              <c16:uniqueId val="{00000000-B0C3-44CF-83C1-D1ED9B4988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B0C3-44CF-83C1-D1ED9B4988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3310.94</c:v>
                </c:pt>
                <c:pt idx="1">
                  <c:v>3300.25</c:v>
                </c:pt>
                <c:pt idx="2">
                  <c:v>3167.62</c:v>
                </c:pt>
                <c:pt idx="3">
                  <c:v>2906.2</c:v>
                </c:pt>
                <c:pt idx="4">
                  <c:v>2867.11</c:v>
                </c:pt>
              </c:numCache>
            </c:numRef>
          </c:val>
          <c:extLst>
            <c:ext xmlns:c16="http://schemas.microsoft.com/office/drawing/2014/chart" uri="{C3380CC4-5D6E-409C-BE32-E72D297353CC}">
              <c16:uniqueId val="{00000000-E94D-46CF-B85F-07AB500AFD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E94D-46CF-B85F-07AB500AFD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58.47</c:v>
                </c:pt>
                <c:pt idx="1">
                  <c:v>59.43</c:v>
                </c:pt>
                <c:pt idx="2">
                  <c:v>62.21</c:v>
                </c:pt>
                <c:pt idx="3">
                  <c:v>66.569999999999993</c:v>
                </c:pt>
                <c:pt idx="4">
                  <c:v>66.540000000000006</c:v>
                </c:pt>
              </c:numCache>
            </c:numRef>
          </c:val>
          <c:extLst>
            <c:ext xmlns:c16="http://schemas.microsoft.com/office/drawing/2014/chart" uri="{C3380CC4-5D6E-409C-BE32-E72D297353CC}">
              <c16:uniqueId val="{00000000-54B0-4596-805B-8676197215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54B0-4596-805B-8676197215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154.41999999999999</c:v>
                </c:pt>
                <c:pt idx="1">
                  <c:v>151.80000000000001</c:v>
                </c:pt>
                <c:pt idx="2">
                  <c:v>150</c:v>
                </c:pt>
                <c:pt idx="3">
                  <c:v>150</c:v>
                </c:pt>
                <c:pt idx="4">
                  <c:v>150</c:v>
                </c:pt>
              </c:numCache>
            </c:numRef>
          </c:val>
          <c:extLst>
            <c:ext xmlns:c16="http://schemas.microsoft.com/office/drawing/2014/chart" uri="{C3380CC4-5D6E-409C-BE32-E72D297353CC}">
              <c16:uniqueId val="{00000000-9DDD-4786-A2F1-2DD08DDC9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9DDD-4786-A2F1-2DD08DDC9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一宮市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385228</v>
      </c>
      <c r="AM8" s="69"/>
      <c r="AN8" s="69"/>
      <c r="AO8" s="69"/>
      <c r="AP8" s="69"/>
      <c r="AQ8" s="69"/>
      <c r="AR8" s="69"/>
      <c r="AS8" s="69"/>
      <c r="AT8" s="68">
        <f>データ!T6</f>
        <v>113.82</v>
      </c>
      <c r="AU8" s="68"/>
      <c r="AV8" s="68"/>
      <c r="AW8" s="68"/>
      <c r="AX8" s="68"/>
      <c r="AY8" s="68"/>
      <c r="AZ8" s="68"/>
      <c r="BA8" s="68"/>
      <c r="BB8" s="68">
        <f>データ!U6</f>
        <v>3384.54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44.73</v>
      </c>
      <c r="J10" s="68"/>
      <c r="K10" s="68"/>
      <c r="L10" s="68"/>
      <c r="M10" s="68"/>
      <c r="N10" s="68"/>
      <c r="O10" s="68"/>
      <c r="P10" s="68">
        <f>データ!P6</f>
        <v>68.12</v>
      </c>
      <c r="Q10" s="68"/>
      <c r="R10" s="68"/>
      <c r="S10" s="68"/>
      <c r="T10" s="68"/>
      <c r="U10" s="68"/>
      <c r="V10" s="68"/>
      <c r="W10" s="68">
        <f>データ!Q6</f>
        <v>76.239999999999995</v>
      </c>
      <c r="X10" s="68"/>
      <c r="Y10" s="68"/>
      <c r="Z10" s="68"/>
      <c r="AA10" s="68"/>
      <c r="AB10" s="68"/>
      <c r="AC10" s="68"/>
      <c r="AD10" s="69">
        <f>データ!R6</f>
        <v>2019</v>
      </c>
      <c r="AE10" s="69"/>
      <c r="AF10" s="69"/>
      <c r="AG10" s="69"/>
      <c r="AH10" s="69"/>
      <c r="AI10" s="69"/>
      <c r="AJ10" s="69"/>
      <c r="AK10" s="2"/>
      <c r="AL10" s="69">
        <f>データ!V6</f>
        <v>262117</v>
      </c>
      <c r="AM10" s="69"/>
      <c r="AN10" s="69"/>
      <c r="AO10" s="69"/>
      <c r="AP10" s="69"/>
      <c r="AQ10" s="69"/>
      <c r="AR10" s="69"/>
      <c r="AS10" s="69"/>
      <c r="AT10" s="68">
        <f>データ!W6</f>
        <v>42.58</v>
      </c>
      <c r="AU10" s="68"/>
      <c r="AV10" s="68"/>
      <c r="AW10" s="68"/>
      <c r="AX10" s="68"/>
      <c r="AY10" s="68"/>
      <c r="AZ10" s="68"/>
      <c r="BA10" s="68"/>
      <c r="BB10" s="68">
        <f>データ!X6</f>
        <v>6155.87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4.2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4.2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4.2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4.2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4.2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4.2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4.2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4.2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4.2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4.2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4.2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4.2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4.2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4.2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4.2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4.2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4.2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4.2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4.2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4.2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4.2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4.2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4.2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4.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4.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4.2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4.2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4.2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4.2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4.2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4.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i7Bc9bJQpg2GEXOf6xQwkYaiDhVSYmH4vu4FnlBDD9MWCz1Hxmdl2SemVZJQJSH0ZbURhQXznh0DqKBo6iEw==" saltValue="i4XGvuF2Ni8hfLARFzOY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232033</v>
      </c>
      <c r="D6" s="33">
        <f t="shared" si="3"/>
        <v>46</v>
      </c>
      <c r="E6" s="33">
        <f t="shared" si="3"/>
        <v>17</v>
      </c>
      <c r="F6" s="33">
        <f t="shared" si="3"/>
        <v>1</v>
      </c>
      <c r="G6" s="33">
        <f t="shared" si="3"/>
        <v>0</v>
      </c>
      <c r="H6" s="33" t="str">
        <f t="shared" si="3"/>
        <v>愛知県　一宮市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44.73</v>
      </c>
      <c r="P6" s="34">
        <f t="shared" si="3"/>
        <v>68.12</v>
      </c>
      <c r="Q6" s="34">
        <f t="shared" si="3"/>
        <v>76.239999999999995</v>
      </c>
      <c r="R6" s="34">
        <f t="shared" si="3"/>
        <v>2019</v>
      </c>
      <c r="S6" s="34">
        <f t="shared" si="3"/>
        <v>385228</v>
      </c>
      <c r="T6" s="34">
        <f t="shared" si="3"/>
        <v>113.82</v>
      </c>
      <c r="U6" s="34">
        <f t="shared" si="3"/>
        <v>3384.54</v>
      </c>
      <c r="V6" s="34">
        <f t="shared" si="3"/>
        <v>262117</v>
      </c>
      <c r="W6" s="34">
        <f t="shared" si="3"/>
        <v>42.58</v>
      </c>
      <c r="X6" s="34">
        <f t="shared" si="3"/>
        <v>6155.87</v>
      </c>
      <c r="Y6" s="35">
        <f>IF(Y7="",NA(),Y7)</f>
        <v>100.99</v>
      </c>
      <c r="Z6" s="35">
        <f t="shared" ref="Z6:AH6" si="4">IF(Z7="",NA(),Z7)</f>
        <v>101.41</v>
      </c>
      <c r="AA6" s="35">
        <f t="shared" si="4"/>
        <v>100.5</v>
      </c>
      <c r="AB6" s="35">
        <f t="shared" si="4"/>
        <v>100.79</v>
      </c>
      <c r="AC6" s="35">
        <f t="shared" si="4"/>
        <v>99.87</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115.08</v>
      </c>
      <c r="AV6" s="35">
        <f t="shared" ref="AV6:BD6" si="6">IF(AV7="",NA(),AV7)</f>
        <v>111.42</v>
      </c>
      <c r="AW6" s="35">
        <f t="shared" si="6"/>
        <v>104.88</v>
      </c>
      <c r="AX6" s="35">
        <f t="shared" si="6"/>
        <v>107.95</v>
      </c>
      <c r="AY6" s="35">
        <f t="shared" si="6"/>
        <v>105.32</v>
      </c>
      <c r="AZ6" s="35">
        <f t="shared" si="6"/>
        <v>54.09</v>
      </c>
      <c r="BA6" s="35">
        <f t="shared" si="6"/>
        <v>54.03</v>
      </c>
      <c r="BB6" s="35">
        <f t="shared" si="6"/>
        <v>65.83</v>
      </c>
      <c r="BC6" s="35">
        <f t="shared" si="6"/>
        <v>72.22</v>
      </c>
      <c r="BD6" s="35">
        <f t="shared" si="6"/>
        <v>73.02</v>
      </c>
      <c r="BE6" s="34" t="str">
        <f>IF(BE7="","",IF(BE7="-","【-】","【"&amp;SUBSTITUTE(TEXT(BE7,"#,##0.00"),"-","△")&amp;"】"))</f>
        <v>【69.54】</v>
      </c>
      <c r="BF6" s="35">
        <f>IF(BF7="",NA(),BF7)</f>
        <v>3310.94</v>
      </c>
      <c r="BG6" s="35">
        <f t="shared" ref="BG6:BO6" si="7">IF(BG7="",NA(),BG7)</f>
        <v>3300.25</v>
      </c>
      <c r="BH6" s="35">
        <f t="shared" si="7"/>
        <v>3167.62</v>
      </c>
      <c r="BI6" s="35">
        <f t="shared" si="7"/>
        <v>2906.2</v>
      </c>
      <c r="BJ6" s="35">
        <f t="shared" si="7"/>
        <v>2867.11</v>
      </c>
      <c r="BK6" s="35">
        <f t="shared" si="7"/>
        <v>845.86</v>
      </c>
      <c r="BL6" s="35">
        <f t="shared" si="7"/>
        <v>802.49</v>
      </c>
      <c r="BM6" s="35">
        <f t="shared" si="7"/>
        <v>805.14</v>
      </c>
      <c r="BN6" s="35">
        <f t="shared" si="7"/>
        <v>730.93</v>
      </c>
      <c r="BO6" s="35">
        <f t="shared" si="7"/>
        <v>708.89</v>
      </c>
      <c r="BP6" s="34" t="str">
        <f>IF(BP7="","",IF(BP7="-","【-】","【"&amp;SUBSTITUTE(TEXT(BP7,"#,##0.00"),"-","△")&amp;"】"))</f>
        <v>【682.51】</v>
      </c>
      <c r="BQ6" s="35">
        <f>IF(BQ7="",NA(),BQ7)</f>
        <v>58.47</v>
      </c>
      <c r="BR6" s="35">
        <f t="shared" ref="BR6:BZ6" si="8">IF(BR7="",NA(),BR7)</f>
        <v>59.43</v>
      </c>
      <c r="BS6" s="35">
        <f t="shared" si="8"/>
        <v>62.21</v>
      </c>
      <c r="BT6" s="35">
        <f t="shared" si="8"/>
        <v>66.569999999999993</v>
      </c>
      <c r="BU6" s="35">
        <f t="shared" si="8"/>
        <v>66.540000000000006</v>
      </c>
      <c r="BV6" s="35">
        <f t="shared" si="8"/>
        <v>101.88</v>
      </c>
      <c r="BW6" s="35">
        <f t="shared" si="8"/>
        <v>103.18</v>
      </c>
      <c r="BX6" s="35">
        <f t="shared" si="8"/>
        <v>100.22</v>
      </c>
      <c r="BY6" s="35">
        <f t="shared" si="8"/>
        <v>98.09</v>
      </c>
      <c r="BZ6" s="35">
        <f t="shared" si="8"/>
        <v>97.91</v>
      </c>
      <c r="CA6" s="34" t="str">
        <f>IF(CA7="","",IF(CA7="-","【-】","【"&amp;SUBSTITUTE(TEXT(CA7,"#,##0.00"),"-","△")&amp;"】"))</f>
        <v>【100.34】</v>
      </c>
      <c r="CB6" s="35">
        <f>IF(CB7="",NA(),CB7)</f>
        <v>154.41999999999999</v>
      </c>
      <c r="CC6" s="35">
        <f t="shared" ref="CC6:CK6" si="9">IF(CC7="",NA(),CC7)</f>
        <v>151.80000000000001</v>
      </c>
      <c r="CD6" s="35">
        <f t="shared" si="9"/>
        <v>150</v>
      </c>
      <c r="CE6" s="35">
        <f t="shared" si="9"/>
        <v>150</v>
      </c>
      <c r="CF6" s="35">
        <f t="shared" si="9"/>
        <v>150</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48.35</v>
      </c>
      <c r="CN6" s="35">
        <f t="shared" ref="CN6:CV6" si="10">IF(CN7="",NA(),CN7)</f>
        <v>46.96</v>
      </c>
      <c r="CO6" s="35">
        <f t="shared" si="10"/>
        <v>43.63</v>
      </c>
      <c r="CP6" s="35">
        <f t="shared" si="10"/>
        <v>43.66</v>
      </c>
      <c r="CQ6" s="35">
        <f t="shared" si="10"/>
        <v>43.5</v>
      </c>
      <c r="CR6" s="35">
        <f t="shared" si="10"/>
        <v>62.5</v>
      </c>
      <c r="CS6" s="35">
        <f t="shared" si="10"/>
        <v>63.26</v>
      </c>
      <c r="CT6" s="35">
        <f t="shared" si="10"/>
        <v>61.54</v>
      </c>
      <c r="CU6" s="35">
        <f t="shared" si="10"/>
        <v>61.93</v>
      </c>
      <c r="CV6" s="35">
        <f t="shared" si="10"/>
        <v>61.32</v>
      </c>
      <c r="CW6" s="34" t="str">
        <f>IF(CW7="","",IF(CW7="-","【-】","【"&amp;SUBSTITUTE(TEXT(CW7,"#,##0.00"),"-","△")&amp;"】"))</f>
        <v>【59.64】</v>
      </c>
      <c r="CX6" s="35">
        <f>IF(CX7="",NA(),CX7)</f>
        <v>70.77</v>
      </c>
      <c r="CY6" s="35">
        <f t="shared" ref="CY6:DG6" si="11">IF(CY7="",NA(),CY7)</f>
        <v>71.72</v>
      </c>
      <c r="CZ6" s="35">
        <f t="shared" si="11"/>
        <v>72.290000000000006</v>
      </c>
      <c r="DA6" s="35">
        <f t="shared" si="11"/>
        <v>72.98</v>
      </c>
      <c r="DB6" s="35">
        <f t="shared" si="11"/>
        <v>73.819999999999993</v>
      </c>
      <c r="DC6" s="35">
        <f t="shared" si="11"/>
        <v>93.88</v>
      </c>
      <c r="DD6" s="35">
        <f t="shared" si="11"/>
        <v>94.07</v>
      </c>
      <c r="DE6" s="35">
        <f t="shared" si="11"/>
        <v>94.13</v>
      </c>
      <c r="DF6" s="35">
        <f t="shared" si="11"/>
        <v>94.45</v>
      </c>
      <c r="DG6" s="35">
        <f t="shared" si="11"/>
        <v>94.58</v>
      </c>
      <c r="DH6" s="34" t="str">
        <f>IF(DH7="","",IF(DH7="-","【-】","【"&amp;SUBSTITUTE(TEXT(DH7,"#,##0.00"),"-","△")&amp;"】"))</f>
        <v>【95.35】</v>
      </c>
      <c r="DI6" s="35">
        <f>IF(DI7="",NA(),DI7)</f>
        <v>31.54</v>
      </c>
      <c r="DJ6" s="35">
        <f t="shared" ref="DJ6:DR6" si="12">IF(DJ7="",NA(),DJ7)</f>
        <v>32.61</v>
      </c>
      <c r="DK6" s="35">
        <f t="shared" si="12"/>
        <v>33.950000000000003</v>
      </c>
      <c r="DL6" s="35">
        <f t="shared" si="12"/>
        <v>35</v>
      </c>
      <c r="DM6" s="35">
        <f t="shared" si="12"/>
        <v>36.39</v>
      </c>
      <c r="DN6" s="35">
        <f t="shared" si="12"/>
        <v>29.48</v>
      </c>
      <c r="DO6" s="35">
        <f t="shared" si="12"/>
        <v>28.95</v>
      </c>
      <c r="DP6" s="35">
        <f t="shared" si="12"/>
        <v>30.11</v>
      </c>
      <c r="DQ6" s="35">
        <f t="shared" si="12"/>
        <v>30.45</v>
      </c>
      <c r="DR6" s="35">
        <f t="shared" si="12"/>
        <v>31.01</v>
      </c>
      <c r="DS6" s="34" t="str">
        <f>IF(DS7="","",IF(DS7="-","【-】","【"&amp;SUBSTITUTE(TEXT(DS7,"#,##0.00"),"-","△")&amp;"】"))</f>
        <v>【38.57】</v>
      </c>
      <c r="DT6" s="35">
        <f>IF(DT7="",NA(),DT7)</f>
        <v>13.41</v>
      </c>
      <c r="DU6" s="35">
        <f t="shared" ref="DU6:EC6" si="13">IF(DU7="",NA(),DU7)</f>
        <v>13.67</v>
      </c>
      <c r="DV6" s="35">
        <f t="shared" si="13"/>
        <v>14.31</v>
      </c>
      <c r="DW6" s="35">
        <f t="shared" si="13"/>
        <v>14.67</v>
      </c>
      <c r="DX6" s="35">
        <f t="shared" si="13"/>
        <v>15.2</v>
      </c>
      <c r="DY6" s="35">
        <f t="shared" si="13"/>
        <v>3.89</v>
      </c>
      <c r="DZ6" s="35">
        <f t="shared" si="13"/>
        <v>4.07</v>
      </c>
      <c r="EA6" s="35">
        <f t="shared" si="13"/>
        <v>4.54</v>
      </c>
      <c r="EB6" s="35">
        <f t="shared" si="13"/>
        <v>4.8499999999999996</v>
      </c>
      <c r="EC6" s="35">
        <f t="shared" si="13"/>
        <v>4.95</v>
      </c>
      <c r="ED6" s="34" t="str">
        <f>IF(ED7="","",IF(ED7="-","【-】","【"&amp;SUBSTITUTE(TEXT(ED7,"#,##0.00"),"-","△")&amp;"】"))</f>
        <v>【5.90】</v>
      </c>
      <c r="EE6" s="35">
        <f>IF(EE7="",NA(),EE7)</f>
        <v>0.11</v>
      </c>
      <c r="EF6" s="35">
        <f t="shared" ref="EF6:EN6" si="14">IF(EF7="",NA(),EF7)</f>
        <v>0.11</v>
      </c>
      <c r="EG6" s="35">
        <f t="shared" si="14"/>
        <v>0.06</v>
      </c>
      <c r="EH6" s="35">
        <f t="shared" si="14"/>
        <v>0.08</v>
      </c>
      <c r="EI6" s="35">
        <f t="shared" si="14"/>
        <v>0.11</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232033</v>
      </c>
      <c r="D7" s="37">
        <v>46</v>
      </c>
      <c r="E7" s="37">
        <v>17</v>
      </c>
      <c r="F7" s="37">
        <v>1</v>
      </c>
      <c r="G7" s="37">
        <v>0</v>
      </c>
      <c r="H7" s="37" t="s">
        <v>96</v>
      </c>
      <c r="I7" s="37" t="s">
        <v>97</v>
      </c>
      <c r="J7" s="37" t="s">
        <v>98</v>
      </c>
      <c r="K7" s="37" t="s">
        <v>99</v>
      </c>
      <c r="L7" s="37" t="s">
        <v>100</v>
      </c>
      <c r="M7" s="37" t="s">
        <v>101</v>
      </c>
      <c r="N7" s="38" t="s">
        <v>102</v>
      </c>
      <c r="O7" s="38">
        <v>44.73</v>
      </c>
      <c r="P7" s="38">
        <v>68.12</v>
      </c>
      <c r="Q7" s="38">
        <v>76.239999999999995</v>
      </c>
      <c r="R7" s="38">
        <v>2019</v>
      </c>
      <c r="S7" s="38">
        <v>385228</v>
      </c>
      <c r="T7" s="38">
        <v>113.82</v>
      </c>
      <c r="U7" s="38">
        <v>3384.54</v>
      </c>
      <c r="V7" s="38">
        <v>262117</v>
      </c>
      <c r="W7" s="38">
        <v>42.58</v>
      </c>
      <c r="X7" s="38">
        <v>6155.87</v>
      </c>
      <c r="Y7" s="38">
        <v>100.99</v>
      </c>
      <c r="Z7" s="38">
        <v>101.41</v>
      </c>
      <c r="AA7" s="38">
        <v>100.5</v>
      </c>
      <c r="AB7" s="38">
        <v>100.79</v>
      </c>
      <c r="AC7" s="38">
        <v>99.87</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115.08</v>
      </c>
      <c r="AV7" s="38">
        <v>111.42</v>
      </c>
      <c r="AW7" s="38">
        <v>104.88</v>
      </c>
      <c r="AX7" s="38">
        <v>107.95</v>
      </c>
      <c r="AY7" s="38">
        <v>105.32</v>
      </c>
      <c r="AZ7" s="38">
        <v>54.09</v>
      </c>
      <c r="BA7" s="38">
        <v>54.03</v>
      </c>
      <c r="BB7" s="38">
        <v>65.83</v>
      </c>
      <c r="BC7" s="38">
        <v>72.22</v>
      </c>
      <c r="BD7" s="38">
        <v>73.02</v>
      </c>
      <c r="BE7" s="38">
        <v>69.540000000000006</v>
      </c>
      <c r="BF7" s="38">
        <v>3310.94</v>
      </c>
      <c r="BG7" s="38">
        <v>3300.25</v>
      </c>
      <c r="BH7" s="38">
        <v>3167.62</v>
      </c>
      <c r="BI7" s="38">
        <v>2906.2</v>
      </c>
      <c r="BJ7" s="38">
        <v>2867.11</v>
      </c>
      <c r="BK7" s="38">
        <v>845.86</v>
      </c>
      <c r="BL7" s="38">
        <v>802.49</v>
      </c>
      <c r="BM7" s="38">
        <v>805.14</v>
      </c>
      <c r="BN7" s="38">
        <v>730.93</v>
      </c>
      <c r="BO7" s="38">
        <v>708.89</v>
      </c>
      <c r="BP7" s="38">
        <v>682.51</v>
      </c>
      <c r="BQ7" s="38">
        <v>58.47</v>
      </c>
      <c r="BR7" s="38">
        <v>59.43</v>
      </c>
      <c r="BS7" s="38">
        <v>62.21</v>
      </c>
      <c r="BT7" s="38">
        <v>66.569999999999993</v>
      </c>
      <c r="BU7" s="38">
        <v>66.540000000000006</v>
      </c>
      <c r="BV7" s="38">
        <v>101.88</v>
      </c>
      <c r="BW7" s="38">
        <v>103.18</v>
      </c>
      <c r="BX7" s="38">
        <v>100.22</v>
      </c>
      <c r="BY7" s="38">
        <v>98.09</v>
      </c>
      <c r="BZ7" s="38">
        <v>97.91</v>
      </c>
      <c r="CA7" s="38">
        <v>100.34</v>
      </c>
      <c r="CB7" s="38">
        <v>154.41999999999999</v>
      </c>
      <c r="CC7" s="38">
        <v>151.80000000000001</v>
      </c>
      <c r="CD7" s="38">
        <v>150</v>
      </c>
      <c r="CE7" s="38">
        <v>150</v>
      </c>
      <c r="CF7" s="38">
        <v>150</v>
      </c>
      <c r="CG7" s="38">
        <v>143.15</v>
      </c>
      <c r="CH7" s="38">
        <v>141.11000000000001</v>
      </c>
      <c r="CI7" s="38">
        <v>144.79</v>
      </c>
      <c r="CJ7" s="38">
        <v>146.08000000000001</v>
      </c>
      <c r="CK7" s="38">
        <v>144.11000000000001</v>
      </c>
      <c r="CL7" s="38">
        <v>136.15</v>
      </c>
      <c r="CM7" s="38">
        <v>48.35</v>
      </c>
      <c r="CN7" s="38">
        <v>46.96</v>
      </c>
      <c r="CO7" s="38">
        <v>43.63</v>
      </c>
      <c r="CP7" s="38">
        <v>43.66</v>
      </c>
      <c r="CQ7" s="38">
        <v>43.5</v>
      </c>
      <c r="CR7" s="38">
        <v>62.5</v>
      </c>
      <c r="CS7" s="38">
        <v>63.26</v>
      </c>
      <c r="CT7" s="38">
        <v>61.54</v>
      </c>
      <c r="CU7" s="38">
        <v>61.93</v>
      </c>
      <c r="CV7" s="38">
        <v>61.32</v>
      </c>
      <c r="CW7" s="38">
        <v>59.64</v>
      </c>
      <c r="CX7" s="38">
        <v>70.77</v>
      </c>
      <c r="CY7" s="38">
        <v>71.72</v>
      </c>
      <c r="CZ7" s="38">
        <v>72.290000000000006</v>
      </c>
      <c r="DA7" s="38">
        <v>72.98</v>
      </c>
      <c r="DB7" s="38">
        <v>73.819999999999993</v>
      </c>
      <c r="DC7" s="38">
        <v>93.88</v>
      </c>
      <c r="DD7" s="38">
        <v>94.07</v>
      </c>
      <c r="DE7" s="38">
        <v>94.13</v>
      </c>
      <c r="DF7" s="38">
        <v>94.45</v>
      </c>
      <c r="DG7" s="38">
        <v>94.58</v>
      </c>
      <c r="DH7" s="38">
        <v>95.35</v>
      </c>
      <c r="DI7" s="38">
        <v>31.54</v>
      </c>
      <c r="DJ7" s="38">
        <v>32.61</v>
      </c>
      <c r="DK7" s="38">
        <v>33.950000000000003</v>
      </c>
      <c r="DL7" s="38">
        <v>35</v>
      </c>
      <c r="DM7" s="38">
        <v>36.39</v>
      </c>
      <c r="DN7" s="38">
        <v>29.48</v>
      </c>
      <c r="DO7" s="38">
        <v>28.95</v>
      </c>
      <c r="DP7" s="38">
        <v>30.11</v>
      </c>
      <c r="DQ7" s="38">
        <v>30.45</v>
      </c>
      <c r="DR7" s="38">
        <v>31.01</v>
      </c>
      <c r="DS7" s="38">
        <v>38.57</v>
      </c>
      <c r="DT7" s="38">
        <v>13.41</v>
      </c>
      <c r="DU7" s="38">
        <v>13.67</v>
      </c>
      <c r="DV7" s="38">
        <v>14.31</v>
      </c>
      <c r="DW7" s="38">
        <v>14.67</v>
      </c>
      <c r="DX7" s="38">
        <v>15.2</v>
      </c>
      <c r="DY7" s="38">
        <v>3.89</v>
      </c>
      <c r="DZ7" s="38">
        <v>4.07</v>
      </c>
      <c r="EA7" s="38">
        <v>4.54</v>
      </c>
      <c r="EB7" s="38">
        <v>4.8499999999999996</v>
      </c>
      <c r="EC7" s="38">
        <v>4.95</v>
      </c>
      <c r="ED7" s="38">
        <v>5.9</v>
      </c>
      <c r="EE7" s="38">
        <v>0.11</v>
      </c>
      <c r="EF7" s="38">
        <v>0.11</v>
      </c>
      <c r="EG7" s="38">
        <v>0.06</v>
      </c>
      <c r="EH7" s="38">
        <v>0.08</v>
      </c>
      <c r="EI7" s="38">
        <v>0.11</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dcterms:modified xsi:type="dcterms:W3CDTF">2021-02-22T02:05:30Z</dcterms:modified>
</cp:coreProperties>
</file>