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bFXbKOWZZkMnSjY0M+NU1HYfxFZc4GzVkVZPdbwB94OJqotYwAPgOQKfwQ3/8ChJ1MV6CMPk7mTk3EfIUdtfkg==" workbookSaltValue="kbYP8LbxNwLgoXJ4PiyTt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AD10" i="4" s="1"/>
  <c r="Q6" i="5"/>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W10" i="4"/>
  <c r="BB8" i="4"/>
  <c r="AT8" i="4"/>
  <c r="AD8" i="4"/>
  <c r="W8" i="4"/>
  <c r="P8" i="4"/>
  <c r="B8"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<sst xmlns="http://schemas.openxmlformats.org/spreadsheetml/2006/main" count="253" uniqueCount="116">
  <si>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</si>
  <si>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</si>
  <si>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</si>
  <si>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</si>
  <si>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</si>
  <si>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</si>
  <si>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</si>
  <si>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</si>
  <si>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</si>
  <si>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</si>
  <si>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</si>
  <si>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</si>
  <si>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</si>
  <si>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</si>
  <si>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</si>
  <si>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</si>
  <si>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</si>
  <si>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</si>
  <si>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</si>
  <si>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</si>
  <si>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</si>
  <si>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</si>
  <si>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</si>
  <si>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</si>
  <si>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</si>
  <si>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</si>
  <si>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</si>
  <si>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</si>
  <si>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</si>
  <si>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</si>
  <si>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</si>
  <si>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</si>
  <si>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</si>
  <si>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</si>
  <si>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</si>
  <si>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</si>
  <si>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</si>
  <si>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</si>
  <si>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</si>
  <si>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</si>
  <si>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</si>
  <si>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</si>
  <si>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</si>
  <si>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</si>
  <si>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</si>
  <si>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</si>
  <si>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</si>
  <si>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</si>
  <si>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</si>
  <si>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</si>
  <si>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</si>
  <si>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</si>
  <si>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</si>
  <si>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</si>
  <si>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</si>
  <si>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</si>
  <si>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</si>
  <si>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</si>
  <si>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</si>
  <si>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</si>
  <si>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</si>
  <si>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</si>
  <si>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</si>
  <si>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</si>
  <si>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</si>
  <si>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</si>
  <si>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</si>
  <si>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</si>
  <si>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</si>
  <si>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</si>
  <si>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</si>
  <si>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</si>
  <si>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</si>
  <si>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</si>
  <si>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</si>
  <si>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</si>
  <si>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</si>
  <si>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</si>
  <si>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</si>
  <si>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</si>
  <si>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</si>
  <si>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</si>
  <si>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</si>
  <si>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</si>
  <si>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</si>
  <si>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</si>
  <si>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</si>
  <si>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</si>
  <si>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</si>
  <si>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</si>
  <si>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</si>
  <si>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</si>
  <si>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</si>
  <si>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</si>
  <si>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</si>
  <si>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</si>
  <si>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</si>
  <si>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</si>
  <si>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</si>
  <si>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</si>
  <si>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</si>
  <si>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</si>
  <si>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</si>
  <si>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</si>
  <si>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</si>
  <si>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</si>
  <si>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</si>
  <si>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</si>
  <si>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</si>
  <si>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</si>
  <si>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</si>
  <si>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</si>
  <si>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</si>
  <si>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平成28年度より地方公営企業法を適用したため、平成27年度数値は0となっています。
　「①経常収支比率」は、約100%であるものの、「⑤経費回収率」は66.88%で、類似団体・全国平均から大きく下回っています。これは、下水道使用料等で賄えない汚水処理費用について、一般会計からの補助金により収支均衡とし、事業の運営を行っていることによるものです。
　「③流動比率」は100%を大きく下回っています。これは繰越工事資金以外に内部留保資金がなく、翌年度の企業債の償還を翌年度収入の資本費平準化債と一般会計からの繰入金により賄っているためです。
　「④企業債残高対事業規模比率」は新規整備を継続的に施行しているため、新規借入額が増加しており、依然として高い数値となっています。
　「⑥汚水処理原価」は類似団体・全国平均に比べ、やや上回る水準となっています。
　「⑦施設利用率」は100%を下回っていますが、これは、汚水流入量のピーク時でも安定的に処理を行うこと及び今後の新規整備による増加を考慮しているものです。
　「⑧水洗化率」は、類似団体・全国平均と同程度となっていますが、今後も引き続き、未接続家屋に対する普及促進を進めていきます。</t>
    <rPh sb="55" eb="56">
      <t>ヤク</t>
    </rPh>
    <phoneticPr fontId="4"/>
  </si>
  <si>
    <t>　「①有形固定資産減価償却率」については、平成28年度の地方公営企業法適用時の資産の償却が完了するまで、減価償却費はほぼ同程度で累積されていきます。「②管渠老朽化率」は、類似団体・全国平均に比べ大きく下回っていますが、春日井市公共下水道事業は昭和43年から供用開始しており、今後は施設の法定耐用年数50年の経過時期が集中するため、上昇が見込まれます。
　このため、平成30年度に策定した「春日井市下水道ストックマネジメント計画」に基づき、管渠や施設の適切な維持管理により長寿命化を図り、点検及び更新等を計画的に進め、「③管渠改善率」の向上に努めます。</t>
    <rPh sb="267" eb="269">
      <t>コウジョウ</t>
    </rPh>
    <rPh sb="270" eb="271">
      <t>ツト</t>
    </rPh>
    <phoneticPr fontId="4"/>
  </si>
  <si>
    <t>　当市の下水道は整備過程であり、また、施設の老朽化に伴う更新需要及び維持管理に要する経費の増大が懸念される中、経費回収率は100％を大きく下回っており、一般会計繰入金への依存度も高く、非常に厳しい経営状況となっています。
　計画的かつ着実な整備を行い、効率的・効果的な未普及地域の解消及び浸水対策を図るとともに、普及促進活動による水洗化率の向上による生活環境の改善に努めます。また、ストックマネジメント計画による効率的な維持管理を行い、費用の平準化及び縮減を図るとともに、使用料等の収納率の向上を図り、事業収入の確保に努めます。
　経営健全化を目指し、将来にわたり安定的に事業を継続していくため、令和元年度に「経営戦略」を策定しました。それに基づき、令和３年３月検針分から使用料単価130円／㎥、令和４年３月検針分から150円／㎥として使用料改定を実施します。なお、「経営戦略」は令和６年度に見直し予定です。</t>
    <rPh sb="298" eb="300">
      <t>レイワ</t>
    </rPh>
    <rPh sb="300" eb="301">
      <t>ガン</t>
    </rPh>
    <rPh sb="301" eb="303">
      <t>ネンド</t>
    </rPh>
    <rPh sb="305" eb="307">
      <t>ケイエイ</t>
    </rPh>
    <rPh sb="307" eb="309">
      <t>センリャク</t>
    </rPh>
    <rPh sb="311" eb="313">
      <t>サクテイ</t>
    </rPh>
    <rPh sb="321" eb="322">
      <t>モト</t>
    </rPh>
    <rPh sb="325" eb="327">
      <t>レイワ</t>
    </rPh>
    <rPh sb="328" eb="329">
      <t>ネン</t>
    </rPh>
    <rPh sb="330" eb="331">
      <t>ガツ</t>
    </rPh>
    <rPh sb="331" eb="334">
      <t>ケンシンブン</t>
    </rPh>
    <rPh sb="336" eb="339">
      <t>シヨウリョウ</t>
    </rPh>
    <rPh sb="339" eb="341">
      <t>タンカ</t>
    </rPh>
    <rPh sb="344" eb="345">
      <t>エン</t>
    </rPh>
    <rPh sb="348" eb="350">
      <t>レイワ</t>
    </rPh>
    <rPh sb="351" eb="352">
      <t>ネン</t>
    </rPh>
    <rPh sb="353" eb="354">
      <t>ガツ</t>
    </rPh>
    <rPh sb="354" eb="357">
      <t>ケンシンブン</t>
    </rPh>
    <rPh sb="362" eb="363">
      <t>エン</t>
    </rPh>
    <rPh sb="368" eb="371">
      <t>シヨウリョウ</t>
    </rPh>
    <rPh sb="371" eb="373">
      <t>カイテイ</t>
    </rPh>
    <rPh sb="374" eb="376">
      <t>ジッシ</t>
    </rPh>
    <rPh sb="384" eb="386">
      <t>ケイエイ</t>
    </rPh>
    <rPh sb="386" eb="388">
      <t>センリャク</t>
    </rPh>
    <rPh sb="390" eb="392">
      <t>レイワ</t>
    </rPh>
    <rPh sb="393" eb="395">
      <t>ネンド</t>
    </rPh>
    <rPh sb="396" eb="398">
      <t>ミナオ</t>
    </rPh>
    <rPh sb="399" eb="40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</si>
</sst>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0.08</c:v>
                </c:pt>
                <c:pt idx="2">
                  <c:v>0.09</c:v>
                </c:pt>
                <c:pt idx="3">
                  <c:v>0.1</c:v>
                </c:pt>
                <c:pt idx="4">
                  <c:v>0.05</c:v>
                </c:pt>
              </c:numCache>
            </c:numRef>
          </c:val>
          <c:extLst>
            <c:ext xmlns:c16="http://schemas.microsoft.com/office/drawing/2014/chart" uri="{C3380CC4-5D6E-409C-BE32-E72D297353CC}">
              <c16:uniqueId val="{00000000-F007-408E-9D91-00E9D34E71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0.17</c:v>
                </c:pt>
                <c:pt idx="3">
                  <c:v>0.21</c:v>
                </c:pt>
                <c:pt idx="4">
                  <c:v>0.19</c:v>
                </c:pt>
              </c:numCache>
            </c:numRef>
          </c:val>
          <c:smooth val="0"/>
          <c:extLst>
            <c:ext xmlns:c16="http://schemas.microsoft.com/office/drawing/2014/chart" uri="{C3380CC4-5D6E-409C-BE32-E72D297353CC}">
              <c16:uniqueId val="{00000001-F007-408E-9D91-00E9D34E71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57.7</c:v>
                </c:pt>
                <c:pt idx="2">
                  <c:v>57.64</c:v>
                </c:pt>
                <c:pt idx="3">
                  <c:v>59.03</c:v>
                </c:pt>
                <c:pt idx="4">
                  <c:v>59.24</c:v>
                </c:pt>
              </c:numCache>
            </c:numRef>
          </c:val>
          <c:extLst>
            <c:ext xmlns:c16="http://schemas.microsoft.com/office/drawing/2014/chart" uri="{C3380CC4-5D6E-409C-BE32-E72D297353CC}">
              <c16:uniqueId val="{00000000-9D18-47D1-8E1F-CF9CB024F4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63.26</c:v>
                </c:pt>
                <c:pt idx="2">
                  <c:v>61.54</c:v>
                </c:pt>
                <c:pt idx="3">
                  <c:v>61.93</c:v>
                </c:pt>
                <c:pt idx="4">
                  <c:v>61.32</c:v>
                </c:pt>
              </c:numCache>
            </c:numRef>
          </c:val>
          <c:smooth val="0"/>
          <c:extLst>
            <c:ext xmlns:c16="http://schemas.microsoft.com/office/drawing/2014/chart" uri="{C3380CC4-5D6E-409C-BE32-E72D297353CC}">
              <c16:uniqueId val="{00000001-9D18-47D1-8E1F-CF9CB024F4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94.99</c:v>
                </c:pt>
                <c:pt idx="2">
                  <c:v>95.4</c:v>
                </c:pt>
                <c:pt idx="3">
                  <c:v>94.79</c:v>
                </c:pt>
                <c:pt idx="4">
                  <c:v>95.2</c:v>
                </c:pt>
              </c:numCache>
            </c:numRef>
          </c:val>
          <c:extLst>
            <c:ext xmlns:c16="http://schemas.microsoft.com/office/drawing/2014/chart" uri="{C3380CC4-5D6E-409C-BE32-E72D297353CC}">
              <c16:uniqueId val="{00000000-6794-4860-BFBF-0468C83BCE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94.07</c:v>
                </c:pt>
                <c:pt idx="2">
                  <c:v>94.13</c:v>
                </c:pt>
                <c:pt idx="3">
                  <c:v>94.45</c:v>
                </c:pt>
                <c:pt idx="4">
                  <c:v>94.58</c:v>
                </c:pt>
              </c:numCache>
            </c:numRef>
          </c:val>
          <c:smooth val="0"/>
          <c:extLst>
            <c:ext xmlns:c16="http://schemas.microsoft.com/office/drawing/2014/chart" uri="{C3380CC4-5D6E-409C-BE32-E72D297353CC}">
              <c16:uniqueId val="{00000001-6794-4860-BFBF-0468C83BCE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100.39</c:v>
                </c:pt>
                <c:pt idx="2">
                  <c:v>100</c:v>
                </c:pt>
                <c:pt idx="3">
                  <c:v>100</c:v>
                </c:pt>
                <c:pt idx="4">
                  <c:v>100.01</c:v>
                </c:pt>
              </c:numCache>
            </c:numRef>
          </c:val>
          <c:extLst>
            <c:ext xmlns:c16="http://schemas.microsoft.com/office/drawing/2014/chart" uri="{C3380CC4-5D6E-409C-BE32-E72D297353CC}">
              <c16:uniqueId val="{00000000-2794-4BAB-ADB1-FC30E9C71B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107.45</c:v>
                </c:pt>
                <c:pt idx="2">
                  <c:v>107.43</c:v>
                </c:pt>
                <c:pt idx="3">
                  <c:v>107.64</c:v>
                </c:pt>
                <c:pt idx="4">
                  <c:v>107.03</c:v>
                </c:pt>
              </c:numCache>
            </c:numRef>
          </c:val>
          <c:smooth val="0"/>
          <c:extLst>
            <c:ext xmlns:c16="http://schemas.microsoft.com/office/drawing/2014/chart" uri="{C3380CC4-5D6E-409C-BE32-E72D297353CC}">
              <c16:uniqueId val="{00000001-2794-4BAB-ADB1-FC30E9C71B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4.3899999999999997</c:v>
                </c:pt>
                <c:pt idx="2">
                  <c:v>8.61</c:v>
                </c:pt>
                <c:pt idx="3">
                  <c:v>12.31</c:v>
                </c:pt>
                <c:pt idx="4">
                  <c:v>14.84</c:v>
                </c:pt>
              </c:numCache>
            </c:numRef>
          </c:val>
          <c:extLst>
            <c:ext xmlns:c16="http://schemas.microsoft.com/office/drawing/2014/chart" uri="{C3380CC4-5D6E-409C-BE32-E72D297353CC}">
              <c16:uniqueId val="{00000000-B207-4B34-B73C-624D7B05D4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28.95</c:v>
                </c:pt>
                <c:pt idx="2">
                  <c:v>30.11</c:v>
                </c:pt>
                <c:pt idx="3">
                  <c:v>30.45</c:v>
                </c:pt>
                <c:pt idx="4">
                  <c:v>31.01</c:v>
                </c:pt>
              </c:numCache>
            </c:numRef>
          </c:val>
          <c:smooth val="0"/>
          <c:extLst>
            <c:ext xmlns:c16="http://schemas.microsoft.com/office/drawing/2014/chart" uri="{C3380CC4-5D6E-409C-BE32-E72D297353CC}">
              <c16:uniqueId val="{00000001-B207-4B34-B73C-624D7B05D4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0.01</c:v>
                </c:pt>
                <c:pt idx="2">
                  <c:v>0.03</c:v>
                </c:pt>
                <c:pt idx="3">
                  <c:v>0.19</c:v>
                </c:pt>
                <c:pt idx="4">
                  <c:v>1.73</c:v>
                </c:pt>
              </c:numCache>
            </c:numRef>
          </c:val>
          <c:extLst>
            <c:ext xmlns:c16="http://schemas.microsoft.com/office/drawing/2014/chart" uri="{C3380CC4-5D6E-409C-BE32-E72D297353CC}">
              <c16:uniqueId val="{00000000-E7E9-49A3-954A-41627D398C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4.07</c:v>
                </c:pt>
                <c:pt idx="2">
                  <c:v>4.54</c:v>
                </c:pt>
                <c:pt idx="3">
                  <c:v>4.8499999999999996</c:v>
                </c:pt>
                <c:pt idx="4">
                  <c:v>4.95</c:v>
                </c:pt>
              </c:numCache>
            </c:numRef>
          </c:val>
          <c:smooth val="0"/>
          <c:extLst>
            <c:ext xmlns:c16="http://schemas.microsoft.com/office/drawing/2014/chart" uri="{C3380CC4-5D6E-409C-BE32-E72D297353CC}">
              <c16:uniqueId val="{00000001-E7E9-49A3-954A-41627D398C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2AF-4706-B7FE-37D1D10CAD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E2AF-4706-B7FE-37D1D10CAD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27.37</c:v>
                </c:pt>
                <c:pt idx="2">
                  <c:v>31.65</c:v>
                </c:pt>
                <c:pt idx="3">
                  <c:v>37.79</c:v>
                </c:pt>
                <c:pt idx="4">
                  <c:v>28.79</c:v>
                </c:pt>
              </c:numCache>
            </c:numRef>
          </c:val>
          <c:extLst>
            <c:ext xmlns:c16="http://schemas.microsoft.com/office/drawing/2014/chart" uri="{C3380CC4-5D6E-409C-BE32-E72D297353CC}">
              <c16:uniqueId val="{00000000-5EE3-4AED-9674-9244B1FFF2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54.03</c:v>
                </c:pt>
                <c:pt idx="2">
                  <c:v>65.83</c:v>
                </c:pt>
                <c:pt idx="3">
                  <c:v>72.22</c:v>
                </c:pt>
                <c:pt idx="4">
                  <c:v>73.02</c:v>
                </c:pt>
              </c:numCache>
            </c:numRef>
          </c:val>
          <c:smooth val="0"/>
          <c:extLst>
            <c:ext xmlns:c16="http://schemas.microsoft.com/office/drawing/2014/chart" uri="{C3380CC4-5D6E-409C-BE32-E72D297353CC}">
              <c16:uniqueId val="{00000001-5EE3-4AED-9674-9244B1FFF2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1187.31</c:v>
                </c:pt>
                <c:pt idx="2">
                  <c:v>1145.83</c:v>
                </c:pt>
                <c:pt idx="3">
                  <c:v>1250.18</c:v>
                </c:pt>
                <c:pt idx="4">
                  <c:v>1301.17</c:v>
                </c:pt>
              </c:numCache>
            </c:numRef>
          </c:val>
          <c:extLst>
            <c:ext xmlns:c16="http://schemas.microsoft.com/office/drawing/2014/chart" uri="{C3380CC4-5D6E-409C-BE32-E72D297353CC}">
              <c16:uniqueId val="{00000000-7743-42ED-A03E-20E9D0604C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802.49</c:v>
                </c:pt>
                <c:pt idx="2">
                  <c:v>805.14</c:v>
                </c:pt>
                <c:pt idx="3">
                  <c:v>730.93</c:v>
                </c:pt>
                <c:pt idx="4">
                  <c:v>708.89</c:v>
                </c:pt>
              </c:numCache>
            </c:numRef>
          </c:val>
          <c:smooth val="0"/>
          <c:extLst>
            <c:ext xmlns:c16="http://schemas.microsoft.com/office/drawing/2014/chart" uri="{C3380CC4-5D6E-409C-BE32-E72D297353CC}">
              <c16:uniqueId val="{00000001-7743-42ED-A03E-20E9D0604C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66.48</c:v>
                </c:pt>
                <c:pt idx="2">
                  <c:v>66.08</c:v>
                </c:pt>
                <c:pt idx="3">
                  <c:v>66.760000000000005</c:v>
                </c:pt>
                <c:pt idx="4">
                  <c:v>66.88</c:v>
                </c:pt>
              </c:numCache>
            </c:numRef>
          </c:val>
          <c:extLst>
            <c:ext xmlns:c16="http://schemas.microsoft.com/office/drawing/2014/chart" uri="{C3380CC4-5D6E-409C-BE32-E72D297353CC}">
              <c16:uniqueId val="{00000000-F8F7-4943-99F5-CF58E73EA7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103.18</c:v>
                </c:pt>
                <c:pt idx="2">
                  <c:v>100.22</c:v>
                </c:pt>
                <c:pt idx="3">
                  <c:v>98.09</c:v>
                </c:pt>
                <c:pt idx="4">
                  <c:v>97.91</c:v>
                </c:pt>
              </c:numCache>
            </c:numRef>
          </c:val>
          <c:smooth val="0"/>
          <c:extLst>
            <c:ext xmlns:c16="http://schemas.microsoft.com/office/drawing/2014/chart" uri="{C3380CC4-5D6E-409C-BE32-E72D297353CC}">
              <c16:uniqueId val="{00000001-F8F7-4943-99F5-CF58E73EA7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150.12</c:v>
                </c:pt>
                <c:pt idx="2">
                  <c:v>150.15</c:v>
                </c:pt>
                <c:pt idx="3">
                  <c:v>150</c:v>
                </c:pt>
                <c:pt idx="4">
                  <c:v>150</c:v>
                </c:pt>
              </c:numCache>
            </c:numRef>
          </c:val>
          <c:extLst>
            <c:ext xmlns:c16="http://schemas.microsoft.com/office/drawing/2014/chart" uri="{C3380CC4-5D6E-409C-BE32-E72D297353CC}">
              <c16:uniqueId val="{00000000-D786-4389-BED3-B20D7B8547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D786-4389-BED3-B20D7B8547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春日井市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Ac1</v>
      </c>
      <c r="X8" s="78"/>
      <c r="Y8" s="78"/>
      <c r="Z8" s="78"/>
      <c r="AA8" s="78"/>
      <c r="AB8" s="78"/>
      <c r="AC8" s="78"/>
      <c r="AD8" s="79" t="str">
        <f>データ!$M$6</f>
        <v>非設置</v>
      </c>
      <c r="AE8" s="79"/>
      <c r="AF8" s="79"/>
      <c r="AG8" s="79"/>
      <c r="AH8" s="79"/>
      <c r="AI8" s="79"/>
      <c r="AJ8" s="79"/>
      <c r="AK8" s="3"/>
      <c r="AL8" s="75">
        <f>データ!S6</f>
        <v>311338</v>
      </c>
      <c r="AM8" s="75"/>
      <c r="AN8" s="75"/>
      <c r="AO8" s="75"/>
      <c r="AP8" s="75"/>
      <c r="AQ8" s="75"/>
      <c r="AR8" s="75"/>
      <c r="AS8" s="75"/>
      <c r="AT8" s="74">
        <f>データ!T6</f>
        <v>92.78</v>
      </c>
      <c r="AU8" s="74"/>
      <c r="AV8" s="74"/>
      <c r="AW8" s="74"/>
      <c r="AX8" s="74"/>
      <c r="AY8" s="74"/>
      <c r="AZ8" s="74"/>
      <c r="BA8" s="74"/>
      <c r="BB8" s="74">
        <f>データ!U6</f>
        <v>3355.66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53.31</v>
      </c>
      <c r="J10" s="74"/>
      <c r="K10" s="74"/>
      <c r="L10" s="74"/>
      <c r="M10" s="74"/>
      <c r="N10" s="74"/>
      <c r="O10" s="74"/>
      <c r="P10" s="74">
        <f>データ!P6</f>
        <v>68.930000000000007</v>
      </c>
      <c r="Q10" s="74"/>
      <c r="R10" s="74"/>
      <c r="S10" s="74"/>
      <c r="T10" s="74"/>
      <c r="U10" s="74"/>
      <c r="V10" s="74"/>
      <c r="W10" s="74">
        <f>データ!Q6</f>
        <v>82.81</v>
      </c>
      <c r="X10" s="74"/>
      <c r="Y10" s="74"/>
      <c r="Z10" s="74"/>
      <c r="AA10" s="74"/>
      <c r="AB10" s="74"/>
      <c r="AC10" s="74"/>
      <c r="AD10" s="75">
        <f>データ!R6</f>
        <v>1925</v>
      </c>
      <c r="AE10" s="75"/>
      <c r="AF10" s="75"/>
      <c r="AG10" s="75"/>
      <c r="AH10" s="75"/>
      <c r="AI10" s="75"/>
      <c r="AJ10" s="75"/>
      <c r="AK10" s="2"/>
      <c r="AL10" s="75">
        <f>データ!V6</f>
        <v>214450</v>
      </c>
      <c r="AM10" s="75"/>
      <c r="AN10" s="75"/>
      <c r="AO10" s="75"/>
      <c r="AP10" s="75"/>
      <c r="AQ10" s="75"/>
      <c r="AR10" s="75"/>
      <c r="AS10" s="75"/>
      <c r="AT10" s="74">
        <f>データ!W6</f>
        <v>32.33</v>
      </c>
      <c r="AU10" s="74"/>
      <c r="AV10" s="74"/>
      <c r="AW10" s="74"/>
      <c r="AX10" s="74"/>
      <c r="AY10" s="74"/>
      <c r="AZ10" s="74"/>
      <c r="BA10" s="74"/>
      <c r="BB10" s="74">
        <f>データ!X6</f>
        <v>6633.16</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z2y+9Dq4udvcPLOh8m/w4If7G0JOldTRItmSS4KAr6U8xsqpi9qheqxjFtvcqU1CZ7fO6XO2DBn+DotkzloKQ==" saltValue="5Fw/Un+retzt46+v7hDv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232068</v>
      </c>
      <c r="D6" s="33">
        <f t="shared" si="3"/>
        <v>46</v>
      </c>
      <c r="E6" s="33">
        <f t="shared" si="3"/>
        <v>17</v>
      </c>
      <c r="F6" s="33">
        <f t="shared" si="3"/>
        <v>1</v>
      </c>
      <c r="G6" s="33">
        <f t="shared" si="3"/>
        <v>0</v>
      </c>
      <c r="H6" s="33" t="str">
        <f t="shared" si="3"/>
        <v>愛知県　春日井市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53.31</v>
      </c>
      <c r="P6" s="34">
        <f t="shared" si="3"/>
        <v>68.930000000000007</v>
      </c>
      <c r="Q6" s="34">
        <f t="shared" si="3"/>
        <v>82.81</v>
      </c>
      <c r="R6" s="34">
        <f t="shared" si="3"/>
        <v>1925</v>
      </c>
      <c r="S6" s="34">
        <f t="shared" si="3"/>
        <v>311338</v>
      </c>
      <c r="T6" s="34">
        <f t="shared" si="3"/>
        <v>92.78</v>
      </c>
      <c r="U6" s="34">
        <f t="shared" si="3"/>
        <v>3355.66</v>
      </c>
      <c r="V6" s="34">
        <f t="shared" si="3"/>
        <v>214450</v>
      </c>
      <c r="W6" s="34">
        <f t="shared" si="3"/>
        <v>32.33</v>
      </c>
      <c r="X6" s="34">
        <f t="shared" si="3"/>
        <v>6633.16</v>
      </c>
      <c r="Y6" s="35" t="str">
        <f>IF(Y7="",NA(),Y7)</f>
        <v>-</v>
      </c>
      <c r="Z6" s="35">
        <f t="shared" ref="Z6:AH6" si="4">IF(Z7="",NA(),Z7)</f>
        <v>100.39</v>
      </c>
      <c r="AA6" s="35">
        <f t="shared" si="4"/>
        <v>100</v>
      </c>
      <c r="AB6" s="35">
        <f t="shared" si="4"/>
        <v>100</v>
      </c>
      <c r="AC6" s="35">
        <f t="shared" si="4"/>
        <v>100.01</v>
      </c>
      <c r="AD6" s="35" t="str">
        <f t="shared" si="4"/>
        <v>-</v>
      </c>
      <c r="AE6" s="35">
        <f t="shared" si="4"/>
        <v>107.45</v>
      </c>
      <c r="AF6" s="35">
        <f t="shared" si="4"/>
        <v>107.43</v>
      </c>
      <c r="AG6" s="35">
        <f t="shared" si="4"/>
        <v>107.64</v>
      </c>
      <c r="AH6" s="35">
        <f t="shared" si="4"/>
        <v>107.03</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11.01</v>
      </c>
      <c r="AQ6" s="35">
        <f t="shared" si="5"/>
        <v>10.199999999999999</v>
      </c>
      <c r="AR6" s="35">
        <f t="shared" si="5"/>
        <v>9.1999999999999993</v>
      </c>
      <c r="AS6" s="35">
        <f t="shared" si="5"/>
        <v>7.69</v>
      </c>
      <c r="AT6" s="34" t="str">
        <f>IF(AT7="","",IF(AT7="-","【-】","【"&amp;SUBSTITUTE(TEXT(AT7,"#,##0.00"),"-","△")&amp;"】"))</f>
        <v>【3.09】</v>
      </c>
      <c r="AU6" s="35" t="str">
        <f>IF(AU7="",NA(),AU7)</f>
        <v>-</v>
      </c>
      <c r="AV6" s="35">
        <f t="shared" ref="AV6:BD6" si="6">IF(AV7="",NA(),AV7)</f>
        <v>27.37</v>
      </c>
      <c r="AW6" s="35">
        <f t="shared" si="6"/>
        <v>31.65</v>
      </c>
      <c r="AX6" s="35">
        <f t="shared" si="6"/>
        <v>37.79</v>
      </c>
      <c r="AY6" s="35">
        <f t="shared" si="6"/>
        <v>28.79</v>
      </c>
      <c r="AZ6" s="35" t="str">
        <f t="shared" si="6"/>
        <v>-</v>
      </c>
      <c r="BA6" s="35">
        <f t="shared" si="6"/>
        <v>54.03</v>
      </c>
      <c r="BB6" s="35">
        <f t="shared" si="6"/>
        <v>65.83</v>
      </c>
      <c r="BC6" s="35">
        <f t="shared" si="6"/>
        <v>72.22</v>
      </c>
      <c r="BD6" s="35">
        <f t="shared" si="6"/>
        <v>73.02</v>
      </c>
      <c r="BE6" s="34" t="str">
        <f>IF(BE7="","",IF(BE7="-","【-】","【"&amp;SUBSTITUTE(TEXT(BE7,"#,##0.00"),"-","△")&amp;"】"))</f>
        <v>【69.54】</v>
      </c>
      <c r="BF6" s="35" t="str">
        <f>IF(BF7="",NA(),BF7)</f>
        <v>-</v>
      </c>
      <c r="BG6" s="35">
        <f t="shared" ref="BG6:BO6" si="7">IF(BG7="",NA(),BG7)</f>
        <v>1187.31</v>
      </c>
      <c r="BH6" s="35">
        <f t="shared" si="7"/>
        <v>1145.83</v>
      </c>
      <c r="BI6" s="35">
        <f t="shared" si="7"/>
        <v>1250.18</v>
      </c>
      <c r="BJ6" s="35">
        <f t="shared" si="7"/>
        <v>1301.17</v>
      </c>
      <c r="BK6" s="35" t="str">
        <f t="shared" si="7"/>
        <v>-</v>
      </c>
      <c r="BL6" s="35">
        <f t="shared" si="7"/>
        <v>802.49</v>
      </c>
      <c r="BM6" s="35">
        <f t="shared" si="7"/>
        <v>805.14</v>
      </c>
      <c r="BN6" s="35">
        <f t="shared" si="7"/>
        <v>730.93</v>
      </c>
      <c r="BO6" s="35">
        <f t="shared" si="7"/>
        <v>708.89</v>
      </c>
      <c r="BP6" s="34" t="str">
        <f>IF(BP7="","",IF(BP7="-","【-】","【"&amp;SUBSTITUTE(TEXT(BP7,"#,##0.00"),"-","△")&amp;"】"))</f>
        <v>【682.51】</v>
      </c>
      <c r="BQ6" s="35" t="str">
        <f>IF(BQ7="",NA(),BQ7)</f>
        <v>-</v>
      </c>
      <c r="BR6" s="35">
        <f t="shared" ref="BR6:BZ6" si="8">IF(BR7="",NA(),BR7)</f>
        <v>66.48</v>
      </c>
      <c r="BS6" s="35">
        <f t="shared" si="8"/>
        <v>66.08</v>
      </c>
      <c r="BT6" s="35">
        <f t="shared" si="8"/>
        <v>66.760000000000005</v>
      </c>
      <c r="BU6" s="35">
        <f t="shared" si="8"/>
        <v>66.88</v>
      </c>
      <c r="BV6" s="35" t="str">
        <f t="shared" si="8"/>
        <v>-</v>
      </c>
      <c r="BW6" s="35">
        <f t="shared" si="8"/>
        <v>103.18</v>
      </c>
      <c r="BX6" s="35">
        <f t="shared" si="8"/>
        <v>100.22</v>
      </c>
      <c r="BY6" s="35">
        <f t="shared" si="8"/>
        <v>98.09</v>
      </c>
      <c r="BZ6" s="35">
        <f t="shared" si="8"/>
        <v>97.91</v>
      </c>
      <c r="CA6" s="34" t="str">
        <f>IF(CA7="","",IF(CA7="-","【-】","【"&amp;SUBSTITUTE(TEXT(CA7,"#,##0.00"),"-","△")&amp;"】"))</f>
        <v>【100.34】</v>
      </c>
      <c r="CB6" s="35" t="str">
        <f>IF(CB7="",NA(),CB7)</f>
        <v>-</v>
      </c>
      <c r="CC6" s="35">
        <f t="shared" ref="CC6:CK6" si="9">IF(CC7="",NA(),CC7)</f>
        <v>150.12</v>
      </c>
      <c r="CD6" s="35">
        <f t="shared" si="9"/>
        <v>150.15</v>
      </c>
      <c r="CE6" s="35">
        <f t="shared" si="9"/>
        <v>150</v>
      </c>
      <c r="CF6" s="35">
        <f t="shared" si="9"/>
        <v>150</v>
      </c>
      <c r="CG6" s="35" t="str">
        <f t="shared" si="9"/>
        <v>-</v>
      </c>
      <c r="CH6" s="35">
        <f t="shared" si="9"/>
        <v>141.11000000000001</v>
      </c>
      <c r="CI6" s="35">
        <f t="shared" si="9"/>
        <v>144.79</v>
      </c>
      <c r="CJ6" s="35">
        <f t="shared" si="9"/>
        <v>146.08000000000001</v>
      </c>
      <c r="CK6" s="35">
        <f t="shared" si="9"/>
        <v>144.11000000000001</v>
      </c>
      <c r="CL6" s="34" t="str">
        <f>IF(CL7="","",IF(CL7="-","【-】","【"&amp;SUBSTITUTE(TEXT(CL7,"#,##0.00"),"-","△")&amp;"】"))</f>
        <v>【136.15】</v>
      </c>
      <c r="CM6" s="35" t="str">
        <f>IF(CM7="",NA(),CM7)</f>
        <v>-</v>
      </c>
      <c r="CN6" s="35">
        <f t="shared" ref="CN6:CV6" si="10">IF(CN7="",NA(),CN7)</f>
        <v>57.7</v>
      </c>
      <c r="CO6" s="35">
        <f t="shared" si="10"/>
        <v>57.64</v>
      </c>
      <c r="CP6" s="35">
        <f t="shared" si="10"/>
        <v>59.03</v>
      </c>
      <c r="CQ6" s="35">
        <f t="shared" si="10"/>
        <v>59.24</v>
      </c>
      <c r="CR6" s="35" t="str">
        <f t="shared" si="10"/>
        <v>-</v>
      </c>
      <c r="CS6" s="35">
        <f t="shared" si="10"/>
        <v>63.26</v>
      </c>
      <c r="CT6" s="35">
        <f t="shared" si="10"/>
        <v>61.54</v>
      </c>
      <c r="CU6" s="35">
        <f t="shared" si="10"/>
        <v>61.93</v>
      </c>
      <c r="CV6" s="35">
        <f t="shared" si="10"/>
        <v>61.32</v>
      </c>
      <c r="CW6" s="34" t="str">
        <f>IF(CW7="","",IF(CW7="-","【-】","【"&amp;SUBSTITUTE(TEXT(CW7,"#,##0.00"),"-","△")&amp;"】"))</f>
        <v>【59.64】</v>
      </c>
      <c r="CX6" s="35" t="str">
        <f>IF(CX7="",NA(),CX7)</f>
        <v>-</v>
      </c>
      <c r="CY6" s="35">
        <f t="shared" ref="CY6:DG6" si="11">IF(CY7="",NA(),CY7)</f>
        <v>94.99</v>
      </c>
      <c r="CZ6" s="35">
        <f t="shared" si="11"/>
        <v>95.4</v>
      </c>
      <c r="DA6" s="35">
        <f t="shared" si="11"/>
        <v>94.79</v>
      </c>
      <c r="DB6" s="35">
        <f t="shared" si="11"/>
        <v>95.2</v>
      </c>
      <c r="DC6" s="35" t="str">
        <f t="shared" si="11"/>
        <v>-</v>
      </c>
      <c r="DD6" s="35">
        <f t="shared" si="11"/>
        <v>94.07</v>
      </c>
      <c r="DE6" s="35">
        <f t="shared" si="11"/>
        <v>94.13</v>
      </c>
      <c r="DF6" s="35">
        <f t="shared" si="11"/>
        <v>94.45</v>
      </c>
      <c r="DG6" s="35">
        <f t="shared" si="11"/>
        <v>94.58</v>
      </c>
      <c r="DH6" s="34" t="str">
        <f>IF(DH7="","",IF(DH7="-","【-】","【"&amp;SUBSTITUTE(TEXT(DH7,"#,##0.00"),"-","△")&amp;"】"))</f>
        <v>【95.35】</v>
      </c>
      <c r="DI6" s="35" t="str">
        <f>IF(DI7="",NA(),DI7)</f>
        <v>-</v>
      </c>
      <c r="DJ6" s="35">
        <f t="shared" ref="DJ6:DR6" si="12">IF(DJ7="",NA(),DJ7)</f>
        <v>4.3899999999999997</v>
      </c>
      <c r="DK6" s="35">
        <f t="shared" si="12"/>
        <v>8.61</v>
      </c>
      <c r="DL6" s="35">
        <f t="shared" si="12"/>
        <v>12.31</v>
      </c>
      <c r="DM6" s="35">
        <f t="shared" si="12"/>
        <v>14.84</v>
      </c>
      <c r="DN6" s="35" t="str">
        <f t="shared" si="12"/>
        <v>-</v>
      </c>
      <c r="DO6" s="35">
        <f t="shared" si="12"/>
        <v>28.95</v>
      </c>
      <c r="DP6" s="35">
        <f t="shared" si="12"/>
        <v>30.11</v>
      </c>
      <c r="DQ6" s="35">
        <f t="shared" si="12"/>
        <v>30.45</v>
      </c>
      <c r="DR6" s="35">
        <f t="shared" si="12"/>
        <v>31.01</v>
      </c>
      <c r="DS6" s="34" t="str">
        <f>IF(DS7="","",IF(DS7="-","【-】","【"&amp;SUBSTITUTE(TEXT(DS7,"#,##0.00"),"-","△")&amp;"】"))</f>
        <v>【38.57】</v>
      </c>
      <c r="DT6" s="35" t="str">
        <f>IF(DT7="",NA(),DT7)</f>
        <v>-</v>
      </c>
      <c r="DU6" s="35">
        <f t="shared" ref="DU6:EC6" si="13">IF(DU7="",NA(),DU7)</f>
        <v>0.01</v>
      </c>
      <c r="DV6" s="35">
        <f t="shared" si="13"/>
        <v>0.03</v>
      </c>
      <c r="DW6" s="35">
        <f t="shared" si="13"/>
        <v>0.19</v>
      </c>
      <c r="DX6" s="35">
        <f t="shared" si="13"/>
        <v>1.73</v>
      </c>
      <c r="DY6" s="35" t="str">
        <f t="shared" si="13"/>
        <v>-</v>
      </c>
      <c r="DZ6" s="35">
        <f t="shared" si="13"/>
        <v>4.07</v>
      </c>
      <c r="EA6" s="35">
        <f t="shared" si="13"/>
        <v>4.54</v>
      </c>
      <c r="EB6" s="35">
        <f t="shared" si="13"/>
        <v>4.8499999999999996</v>
      </c>
      <c r="EC6" s="35">
        <f t="shared" si="13"/>
        <v>4.95</v>
      </c>
      <c r="ED6" s="34" t="str">
        <f>IF(ED7="","",IF(ED7="-","【-】","【"&amp;SUBSTITUTE(TEXT(ED7,"#,##0.00"),"-","△")&amp;"】"))</f>
        <v>【5.90】</v>
      </c>
      <c r="EE6" s="35" t="str">
        <f>IF(EE7="",NA(),EE7)</f>
        <v>-</v>
      </c>
      <c r="EF6" s="35">
        <f t="shared" ref="EF6:EN6" si="14">IF(EF7="",NA(),EF7)</f>
        <v>0.08</v>
      </c>
      <c r="EG6" s="35">
        <f t="shared" si="14"/>
        <v>0.09</v>
      </c>
      <c r="EH6" s="35">
        <f t="shared" si="14"/>
        <v>0.1</v>
      </c>
      <c r="EI6" s="35">
        <f t="shared" si="14"/>
        <v>0.05</v>
      </c>
      <c r="EJ6" s="35" t="str">
        <f t="shared" si="14"/>
        <v>-</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232068</v>
      </c>
      <c r="D7" s="37">
        <v>46</v>
      </c>
      <c r="E7" s="37">
        <v>17</v>
      </c>
      <c r="F7" s="37">
        <v>1</v>
      </c>
      <c r="G7" s="37">
        <v>0</v>
      </c>
      <c r="H7" s="37" t="s">
        <v>96</v>
      </c>
      <c r="I7" s="37" t="s">
        <v>97</v>
      </c>
      <c r="J7" s="37" t="s">
        <v>98</v>
      </c>
      <c r="K7" s="37" t="s">
        <v>99</v>
      </c>
      <c r="L7" s="37" t="s">
        <v>100</v>
      </c>
      <c r="M7" s="37" t="s">
        <v>101</v>
      </c>
      <c r="N7" s="38" t="s">
        <v>102</v>
      </c>
      <c r="O7" s="38">
        <v>53.31</v>
      </c>
      <c r="P7" s="38">
        <v>68.930000000000007</v>
      </c>
      <c r="Q7" s="38">
        <v>82.81</v>
      </c>
      <c r="R7" s="38">
        <v>1925</v>
      </c>
      <c r="S7" s="38">
        <v>311338</v>
      </c>
      <c r="T7" s="38">
        <v>92.78</v>
      </c>
      <c r="U7" s="38">
        <v>3355.66</v>
      </c>
      <c r="V7" s="38">
        <v>214450</v>
      </c>
      <c r="W7" s="38">
        <v>32.33</v>
      </c>
      <c r="X7" s="38">
        <v>6633.16</v>
      </c>
      <c r="Y7" s="38" t="s">
        <v>102</v>
      </c>
      <c r="Z7" s="38">
        <v>100.39</v>
      </c>
      <c r="AA7" s="38">
        <v>100</v>
      </c>
      <c r="AB7" s="38">
        <v>100</v>
      </c>
      <c r="AC7" s="38">
        <v>100.01</v>
      </c>
      <c r="AD7" s="38" t="s">
        <v>102</v>
      </c>
      <c r="AE7" s="38">
        <v>107.45</v>
      </c>
      <c r="AF7" s="38">
        <v>107.43</v>
      </c>
      <c r="AG7" s="38">
        <v>107.64</v>
      </c>
      <c r="AH7" s="38">
        <v>107.03</v>
      </c>
      <c r="AI7" s="38">
        <v>108.07</v>
      </c>
      <c r="AJ7" s="38" t="s">
        <v>102</v>
      </c>
      <c r="AK7" s="38">
        <v>0</v>
      </c>
      <c r="AL7" s="38">
        <v>0</v>
      </c>
      <c r="AM7" s="38">
        <v>0</v>
      </c>
      <c r="AN7" s="38">
        <v>0</v>
      </c>
      <c r="AO7" s="38" t="s">
        <v>102</v>
      </c>
      <c r="AP7" s="38">
        <v>11.01</v>
      </c>
      <c r="AQ7" s="38">
        <v>10.199999999999999</v>
      </c>
      <c r="AR7" s="38">
        <v>9.1999999999999993</v>
      </c>
      <c r="AS7" s="38">
        <v>7.69</v>
      </c>
      <c r="AT7" s="38">
        <v>3.09</v>
      </c>
      <c r="AU7" s="38" t="s">
        <v>102</v>
      </c>
      <c r="AV7" s="38">
        <v>27.37</v>
      </c>
      <c r="AW7" s="38">
        <v>31.65</v>
      </c>
      <c r="AX7" s="38">
        <v>37.79</v>
      </c>
      <c r="AY7" s="38">
        <v>28.79</v>
      </c>
      <c r="AZ7" s="38" t="s">
        <v>102</v>
      </c>
      <c r="BA7" s="38">
        <v>54.03</v>
      </c>
      <c r="BB7" s="38">
        <v>65.83</v>
      </c>
      <c r="BC7" s="38">
        <v>72.22</v>
      </c>
      <c r="BD7" s="38">
        <v>73.02</v>
      </c>
      <c r="BE7" s="38">
        <v>69.540000000000006</v>
      </c>
      <c r="BF7" s="38" t="s">
        <v>102</v>
      </c>
      <c r="BG7" s="38">
        <v>1187.31</v>
      </c>
      <c r="BH7" s="38">
        <v>1145.83</v>
      </c>
      <c r="BI7" s="38">
        <v>1250.18</v>
      </c>
      <c r="BJ7" s="38">
        <v>1301.17</v>
      </c>
      <c r="BK7" s="38" t="s">
        <v>102</v>
      </c>
      <c r="BL7" s="38">
        <v>802.49</v>
      </c>
      <c r="BM7" s="38">
        <v>805.14</v>
      </c>
      <c r="BN7" s="38">
        <v>730.93</v>
      </c>
      <c r="BO7" s="38">
        <v>708.89</v>
      </c>
      <c r="BP7" s="38">
        <v>682.51</v>
      </c>
      <c r="BQ7" s="38" t="s">
        <v>102</v>
      </c>
      <c r="BR7" s="38">
        <v>66.48</v>
      </c>
      <c r="BS7" s="38">
        <v>66.08</v>
      </c>
      <c r="BT7" s="38">
        <v>66.760000000000005</v>
      </c>
      <c r="BU7" s="38">
        <v>66.88</v>
      </c>
      <c r="BV7" s="38" t="s">
        <v>102</v>
      </c>
      <c r="BW7" s="38">
        <v>103.18</v>
      </c>
      <c r="BX7" s="38">
        <v>100.22</v>
      </c>
      <c r="BY7" s="38">
        <v>98.09</v>
      </c>
      <c r="BZ7" s="38">
        <v>97.91</v>
      </c>
      <c r="CA7" s="38">
        <v>100.34</v>
      </c>
      <c r="CB7" s="38" t="s">
        <v>102</v>
      </c>
      <c r="CC7" s="38">
        <v>150.12</v>
      </c>
      <c r="CD7" s="38">
        <v>150.15</v>
      </c>
      <c r="CE7" s="38">
        <v>150</v>
      </c>
      <c r="CF7" s="38">
        <v>150</v>
      </c>
      <c r="CG7" s="38" t="s">
        <v>102</v>
      </c>
      <c r="CH7" s="38">
        <v>141.11000000000001</v>
      </c>
      <c r="CI7" s="38">
        <v>144.79</v>
      </c>
      <c r="CJ7" s="38">
        <v>146.08000000000001</v>
      </c>
      <c r="CK7" s="38">
        <v>144.11000000000001</v>
      </c>
      <c r="CL7" s="38">
        <v>136.15</v>
      </c>
      <c r="CM7" s="38" t="s">
        <v>102</v>
      </c>
      <c r="CN7" s="38">
        <v>57.7</v>
      </c>
      <c r="CO7" s="38">
        <v>57.64</v>
      </c>
      <c r="CP7" s="38">
        <v>59.03</v>
      </c>
      <c r="CQ7" s="38">
        <v>59.24</v>
      </c>
      <c r="CR7" s="38" t="s">
        <v>102</v>
      </c>
      <c r="CS7" s="38">
        <v>63.26</v>
      </c>
      <c r="CT7" s="38">
        <v>61.54</v>
      </c>
      <c r="CU7" s="38">
        <v>61.93</v>
      </c>
      <c r="CV7" s="38">
        <v>61.32</v>
      </c>
      <c r="CW7" s="38">
        <v>59.64</v>
      </c>
      <c r="CX7" s="38" t="s">
        <v>102</v>
      </c>
      <c r="CY7" s="38">
        <v>94.99</v>
      </c>
      <c r="CZ7" s="38">
        <v>95.4</v>
      </c>
      <c r="DA7" s="38">
        <v>94.79</v>
      </c>
      <c r="DB7" s="38">
        <v>95.2</v>
      </c>
      <c r="DC7" s="38" t="s">
        <v>102</v>
      </c>
      <c r="DD7" s="38">
        <v>94.07</v>
      </c>
      <c r="DE7" s="38">
        <v>94.13</v>
      </c>
      <c r="DF7" s="38">
        <v>94.45</v>
      </c>
      <c r="DG7" s="38">
        <v>94.58</v>
      </c>
      <c r="DH7" s="38">
        <v>95.35</v>
      </c>
      <c r="DI7" s="38" t="s">
        <v>102</v>
      </c>
      <c r="DJ7" s="38">
        <v>4.3899999999999997</v>
      </c>
      <c r="DK7" s="38">
        <v>8.61</v>
      </c>
      <c r="DL7" s="38">
        <v>12.31</v>
      </c>
      <c r="DM7" s="38">
        <v>14.84</v>
      </c>
      <c r="DN7" s="38" t="s">
        <v>102</v>
      </c>
      <c r="DO7" s="38">
        <v>28.95</v>
      </c>
      <c r="DP7" s="38">
        <v>30.11</v>
      </c>
      <c r="DQ7" s="38">
        <v>30.45</v>
      </c>
      <c r="DR7" s="38">
        <v>31.01</v>
      </c>
      <c r="DS7" s="38">
        <v>38.57</v>
      </c>
      <c r="DT7" s="38" t="s">
        <v>102</v>
      </c>
      <c r="DU7" s="38">
        <v>0.01</v>
      </c>
      <c r="DV7" s="38">
        <v>0.03</v>
      </c>
      <c r="DW7" s="38">
        <v>0.19</v>
      </c>
      <c r="DX7" s="38">
        <v>1.73</v>
      </c>
      <c r="DY7" s="38" t="s">
        <v>102</v>
      </c>
      <c r="DZ7" s="38">
        <v>4.07</v>
      </c>
      <c r="EA7" s="38">
        <v>4.54</v>
      </c>
      <c r="EB7" s="38">
        <v>4.8499999999999996</v>
      </c>
      <c r="EC7" s="38">
        <v>4.95</v>
      </c>
      <c r="ED7" s="38">
        <v>5.9</v>
      </c>
      <c r="EE7" s="38" t="s">
        <v>102</v>
      </c>
      <c r="EF7" s="38">
        <v>0.08</v>
      </c>
      <c r="EG7" s="38">
        <v>0.09</v>
      </c>
      <c r="EH7" s="38">
        <v>0.1</v>
      </c>
      <c r="EI7" s="38">
        <v>0.05</v>
      </c>
      <c r="EJ7" s="38" t="s">
        <v>102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2021-01-20T02:58:17Z</cp:lastPrinted>
  <dcterms:created xsi:type="dcterms:W3CDTF">2020-12-04T02:27:25Z</dcterms:created>
  <dcterms:modified xsi:type="dcterms:W3CDTF">2021-02-22T02:07:47Z</dcterms:modified>
  <cp:category/>
</cp:coreProperties>
</file>