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qjtER2phqwWXVNioHjuYJT41Ylqv84iHH1ABt8GfnA0xca2AUiN2xuelDRe6i9VrKUFlqg84pSUoUEtuHMNTwQ==" workbookSaltValue="LBe0WmX8w13+t0Jl2lfGH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<sst xmlns="http://schemas.openxmlformats.org/spreadsheetml/2006/main" count="320" uniqueCount="117">
  <si>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</si>
  <si>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</si>
  <si>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</si>
  <si>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</si>
  <si>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</si>
  <si>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</si>
  <si>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</si>
  <si>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</si>
  <si>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</si>
  <si>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</si>
  <si>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</si>
  <si>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</si>
  <si>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</si>
  <si>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</si>
  <si>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</si>
  <si>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</si>
  <si>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</si>
  <si>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</si>
  <si>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</si>
  <si>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</si>
  <si>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</si>
  <si>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</si>
  <si>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</si>
  <si>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</si>
  <si>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</si>
  <si>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</si>
  <si>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</si>
  <si>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</si>
  <si>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</si>
  <si>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</si>
  <si>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</si>
  <si>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</si>
  <si>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</si>
  <si>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</si>
  <si>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</si>
  <si>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</si>
  <si>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</si>
  <si>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</si>
  <si>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</si>
  <si>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</si>
  <si>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</si>
  <si>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</si>
  <si>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</si>
  <si>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</si>
  <si>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</si>
  <si>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</si>
  <si>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</si>
  <si>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</si>
  <si>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</si>
  <si>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</si>
  <si>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</si>
  <si>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</si>
  <si>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</si>
  <si>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</si>
  <si>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</si>
  <si>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</si>
  <si>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</si>
  <si>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</si>
  <si>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</si>
  <si>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</si>
  <si>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</si>
  <si>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</si>
  <si>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</si>
  <si>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</si>
  <si>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</si>
  <si>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</si>
  <si>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</si>
  <si>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</si>
  <si>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</si>
  <si>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</si>
  <si>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</si>
  <si>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</si>
  <si>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</si>
  <si>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</si>
  <si>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</si>
  <si>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</si>
  <si>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</si>
  <si>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</si>
  <si>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</si>
  <si>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</si>
  <si>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</si>
  <si>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</si>
  <si>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</si>
  <si>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</si>
  <si>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</si>
  <si>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</si>
  <si>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</si>
  <si>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</si>
  <si>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</si>
  <si>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</si>
  <si>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</si>
  <si>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</si>
  <si>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</si>
  <si>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</si>
  <si>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</si>
  <si>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</si>
  <si>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</si>
  <si>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</si>
  <si>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</si>
  <si>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</si>
  <si>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</si>
  <si>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</si>
  <si>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</si>
  <si>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</si>
  <si>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</si>
  <si>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</si>
  <si>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</si>
  <si>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</si>
  <si>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</si>
  <si>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</si>
  <si>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</si>
  <si>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</si>
  <si>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</si>
  <si>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</si>
  <si>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</si>
  <si>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t>①有形固定資産減価償却率は、本市は未だ下水道整備区域の拡張をしており、新しい資産も多いことが平均を下回った要因と考えられる。
②管渠老朽化率は、まだ耐用年数を超えた管渠がないため0%となっているが、近い将来耐用年数を超える管渠が出るため、計画的な更新の検討が必要である。
③管渠改善率は、管渠布設延長は下水道整備区域の拡張により伸びたが、修繕等の実績が少なかったことが、平均を下回った要因と考えられる。
なお、前述したすべての指標について、本市下水道事業は令和元年度から地方公営企業法一部適用をしたため、比較対象とする前年度数値はない。</t>
    <rPh sb="1" eb="3">
      <t>ユウケイ</t>
    </rPh>
    <rPh sb="3" eb="5">
      <t>コテイ</t>
    </rPh>
    <rPh sb="5" eb="7">
      <t>シサン</t>
    </rPh>
    <rPh sb="7" eb="9">
      <t>ゲンカ</t>
    </rPh>
    <rPh sb="9" eb="11">
      <t>ショウキャク</t>
    </rPh>
    <rPh sb="11" eb="12">
      <t>リツ</t>
    </rPh>
    <rPh sb="35" eb="36">
      <t>アタラ</t>
    </rPh>
    <rPh sb="38" eb="40">
      <t>シサン</t>
    </rPh>
    <rPh sb="41" eb="42">
      <t>オオ</t>
    </rPh>
    <rPh sb="46" eb="48">
      <t>ヘイキン</t>
    </rPh>
    <rPh sb="49" eb="51">
      <t>シタマワ</t>
    </rPh>
    <rPh sb="53" eb="55">
      <t>ヨウイン</t>
    </rPh>
    <rPh sb="56" eb="57">
      <t>カンガ</t>
    </rPh>
    <rPh sb="64" eb="66">
      <t>カンキョ</t>
    </rPh>
    <rPh sb="66" eb="69">
      <t>ロウキュウカ</t>
    </rPh>
    <rPh sb="69" eb="70">
      <t>リツ</t>
    </rPh>
    <rPh sb="74" eb="76">
      <t>タイヨウ</t>
    </rPh>
    <rPh sb="76" eb="78">
      <t>ネンスウ</t>
    </rPh>
    <rPh sb="79" eb="80">
      <t>コ</t>
    </rPh>
    <rPh sb="82" eb="84">
      <t>カンキョ</t>
    </rPh>
    <rPh sb="99" eb="100">
      <t>チカ</t>
    </rPh>
    <rPh sb="101" eb="103">
      <t>ショウライ</t>
    </rPh>
    <rPh sb="103" eb="105">
      <t>タイヨウ</t>
    </rPh>
    <rPh sb="105" eb="107">
      <t>ネンスウ</t>
    </rPh>
    <rPh sb="108" eb="109">
      <t>コ</t>
    </rPh>
    <rPh sb="111" eb="113">
      <t>カンキョ</t>
    </rPh>
    <rPh sb="114" eb="115">
      <t>デ</t>
    </rPh>
    <rPh sb="119" eb="122">
      <t>ケイカクテキ</t>
    </rPh>
    <rPh sb="123" eb="125">
      <t>コウシン</t>
    </rPh>
    <rPh sb="126" eb="128">
      <t>ケントウ</t>
    </rPh>
    <rPh sb="129" eb="131">
      <t>ヒツヨウ</t>
    </rPh>
    <rPh sb="137" eb="139">
      <t>カンキョ</t>
    </rPh>
    <rPh sb="139" eb="141">
      <t>カイゼン</t>
    </rPh>
    <rPh sb="141" eb="142">
      <t>リツ</t>
    </rPh>
    <rPh sb="176" eb="177">
      <t>スク</t>
    </rPh>
    <rPh sb="185" eb="187">
      <t>ヘイキン</t>
    </rPh>
    <rPh sb="188" eb="190">
      <t>シタマワ</t>
    </rPh>
    <rPh sb="192" eb="194">
      <t>ヨウイン</t>
    </rPh>
    <rPh sb="195" eb="196">
      <t>カンガ</t>
    </rPh>
    <phoneticPr fontId="4"/>
  </si>
  <si>
    <t>①経常収支比率は、一般会計繰出金の収入もあり100%を超え黒字であるが、平均を下回るため、更なる収入確保と経費削減を図る必要がある。
②累積欠損金比率は、0%であり今後も0%を維持するよう努める。
③流動比率は、本市は未だ下水道整備区域の拡張をしており、建設費財源を起債で調達していることが平均を下回った要因と考えられる。使用料収入の増額など現金収入の更なる確保が必要である。
④企業債残高対事業規模比率は、本市は未だ下水道整備区域の拡張しており、建設費財源を起債で調達していることが平均を下回った要因と考えられる。下水道接続率向上などを図り使用料収入を増額させる必要がある。
⑤経費回収率は、汚水処理費に対し総務省基準外に当たる一般会計からの繰出金も財源にしていることが、平均を下回る要因と考えられる。下水道接続率向上などを図り使用料収入を増額させる必要がある。
⑥汚水処理原価は、平均より良好な状況は、未だ下水整備区域の拡張をしており、有収水量が伸びていることが要因と考えられる。
⑦施設利用率は、処理場を所有していないため数値が出ていない。
⑧水洗化率は、下水整備区域の拡張に対し水洗化人口の増加幅が小さいことが、平均を下回った要因と考えられる。下水道整備済区域の接続率が向上するよう、市民や企業に働きかける必要がある。
なお、前述したすべての指標について、本市下水道事業は令和元年度から地方公営企業法一部適用をしたため、比較対象とする前年度数値はない。</t>
    <rPh sb="1" eb="3">
      <t>ケイジョウ</t>
    </rPh>
    <rPh sb="9" eb="11">
      <t>イッパン</t>
    </rPh>
    <rPh sb="11" eb="13">
      <t>カイケイ</t>
    </rPh>
    <rPh sb="13" eb="15">
      <t>クリダ</t>
    </rPh>
    <rPh sb="15" eb="16">
      <t>キン</t>
    </rPh>
    <rPh sb="17" eb="19">
      <t>シュウニュウ</t>
    </rPh>
    <rPh sb="27" eb="28">
      <t>コ</t>
    </rPh>
    <rPh sb="29" eb="31">
      <t>クロジ</t>
    </rPh>
    <rPh sb="36" eb="38">
      <t>ヘイキン</t>
    </rPh>
    <rPh sb="39" eb="41">
      <t>シタマワ</t>
    </rPh>
    <rPh sb="45" eb="46">
      <t>サラ</t>
    </rPh>
    <rPh sb="48" eb="50">
      <t>シュウニュウ</t>
    </rPh>
    <rPh sb="50" eb="52">
      <t>カクホ</t>
    </rPh>
    <rPh sb="53" eb="55">
      <t>ケイヒ</t>
    </rPh>
    <rPh sb="55" eb="57">
      <t>サクゲン</t>
    </rPh>
    <rPh sb="58" eb="59">
      <t>ハカ</t>
    </rPh>
    <rPh sb="60" eb="62">
      <t>ヒツヨウ</t>
    </rPh>
    <rPh sb="68" eb="70">
      <t>ルイセキ</t>
    </rPh>
    <rPh sb="70" eb="72">
      <t>ケッソン</t>
    </rPh>
    <rPh sb="72" eb="73">
      <t>キン</t>
    </rPh>
    <rPh sb="73" eb="75">
      <t>ヒリツ</t>
    </rPh>
    <rPh sb="82" eb="84">
      <t>コンゴ</t>
    </rPh>
    <rPh sb="88" eb="90">
      <t>イジ</t>
    </rPh>
    <rPh sb="94" eb="95">
      <t>ツト</t>
    </rPh>
    <rPh sb="100" eb="102">
      <t>リュウドウ</t>
    </rPh>
    <rPh sb="102" eb="104">
      <t>ヒリツ</t>
    </rPh>
    <rPh sb="106" eb="108">
      <t>ホンシ</t>
    </rPh>
    <rPh sb="109" eb="110">
      <t>イマ</t>
    </rPh>
    <rPh sb="111" eb="114">
      <t>ゲスイドウ</t>
    </rPh>
    <rPh sb="114" eb="116">
      <t>セイビ</t>
    </rPh>
    <rPh sb="116" eb="118">
      <t>クイキ</t>
    </rPh>
    <rPh sb="119" eb="121">
      <t>カクチョウ</t>
    </rPh>
    <rPh sb="127" eb="130">
      <t>ケンセツヒ</t>
    </rPh>
    <rPh sb="130" eb="132">
      <t>ザイゲン</t>
    </rPh>
    <rPh sb="133" eb="135">
      <t>キサイ</t>
    </rPh>
    <rPh sb="136" eb="138">
      <t>チョウタツ</t>
    </rPh>
    <rPh sb="145" eb="147">
      <t>ヘイキン</t>
    </rPh>
    <rPh sb="148" eb="150">
      <t>シタマワ</t>
    </rPh>
    <rPh sb="152" eb="154">
      <t>ヨウイン</t>
    </rPh>
    <rPh sb="155" eb="156">
      <t>カンガ</t>
    </rPh>
    <rPh sb="171" eb="173">
      <t>ゲンキン</t>
    </rPh>
    <rPh sb="173" eb="175">
      <t>シュウニュウ</t>
    </rPh>
    <rPh sb="176" eb="177">
      <t>サラ</t>
    </rPh>
    <rPh sb="179" eb="181">
      <t>カクホ</t>
    </rPh>
    <rPh sb="182" eb="184">
      <t>ヒツヨウ</t>
    </rPh>
    <rPh sb="258" eb="261">
      <t>ゲスイドウ</t>
    </rPh>
    <rPh sb="261" eb="263">
      <t>セツゾク</t>
    </rPh>
    <rPh sb="263" eb="264">
      <t>リツ</t>
    </rPh>
    <rPh sb="264" eb="266">
      <t>コウジョウ</t>
    </rPh>
    <rPh sb="269" eb="270">
      <t>ハカ</t>
    </rPh>
    <rPh sb="271" eb="274">
      <t>シヨウリョウ</t>
    </rPh>
    <rPh sb="274" eb="276">
      <t>シュウニュウ</t>
    </rPh>
    <rPh sb="277" eb="279">
      <t>ゾウガク</t>
    </rPh>
    <rPh sb="282" eb="284">
      <t>ヒツヨウ</t>
    </rPh>
    <rPh sb="290" eb="292">
      <t>ケイヒ</t>
    </rPh>
    <rPh sb="292" eb="294">
      <t>カイシュウ</t>
    </rPh>
    <rPh sb="294" eb="295">
      <t>リツ</t>
    </rPh>
    <rPh sb="297" eb="299">
      <t>オスイ</t>
    </rPh>
    <rPh sb="299" eb="301">
      <t>ショリ</t>
    </rPh>
    <rPh sb="301" eb="302">
      <t>ヒ</t>
    </rPh>
    <rPh sb="303" eb="304">
      <t>タイ</t>
    </rPh>
    <rPh sb="305" eb="308">
      <t>ソウムショウ</t>
    </rPh>
    <rPh sb="308" eb="310">
      <t>キジュン</t>
    </rPh>
    <rPh sb="310" eb="311">
      <t>ガイ</t>
    </rPh>
    <rPh sb="312" eb="313">
      <t>ア</t>
    </rPh>
    <rPh sb="315" eb="317">
      <t>イッパン</t>
    </rPh>
    <rPh sb="317" eb="319">
      <t>カイケイ</t>
    </rPh>
    <rPh sb="322" eb="324">
      <t>クリダ</t>
    </rPh>
    <rPh sb="324" eb="325">
      <t>キン</t>
    </rPh>
    <rPh sb="326" eb="328">
      <t>ザイゲン</t>
    </rPh>
    <rPh sb="337" eb="339">
      <t>ヘイキン</t>
    </rPh>
    <rPh sb="340" eb="342">
      <t>シタマワ</t>
    </rPh>
    <rPh sb="343" eb="345">
      <t>ヨウイン</t>
    </rPh>
    <rPh sb="346" eb="347">
      <t>カンガ</t>
    </rPh>
    <rPh sb="384" eb="386">
      <t>オスイ</t>
    </rPh>
    <rPh sb="386" eb="388">
      <t>ショリ</t>
    </rPh>
    <rPh sb="388" eb="390">
      <t>ゲンカ</t>
    </rPh>
    <rPh sb="403" eb="404">
      <t>イマ</t>
    </rPh>
    <rPh sb="433" eb="435">
      <t>ヨウイン</t>
    </rPh>
    <rPh sb="436" eb="437">
      <t>カンガ</t>
    </rPh>
    <rPh sb="488" eb="490">
      <t>カクチョウ</t>
    </rPh>
    <rPh sb="517" eb="519">
      <t>ヨウイン</t>
    </rPh>
    <rPh sb="520" eb="521">
      <t>カンガ</t>
    </rPh>
    <rPh sb="528" eb="529">
      <t>ミチ</t>
    </rPh>
    <rPh sb="546" eb="548">
      <t>シミン</t>
    </rPh>
    <rPh sb="549" eb="551">
      <t>キギョウ</t>
    </rPh>
    <rPh sb="552" eb="553">
      <t>ハタラ</t>
    </rPh>
    <rPh sb="557" eb="559">
      <t>ヒツヨウ</t>
    </rPh>
    <rPh sb="567" eb="569">
      <t>ゼンジュツ</t>
    </rPh>
    <rPh sb="575" eb="577">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</si>
</sst>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AF9D-4E38-9C52-99BF7AFB72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extLst>
            <c:ext xmlns:c16="http://schemas.microsoft.com/office/drawing/2014/chart" uri="{C3380CC4-5D6E-409C-BE32-E72D297353CC}">
              <c16:uniqueId val="{00000001-AF9D-4E38-9C52-99BF7AFB72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A6-4441-8A87-D1FC9302F2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66.78</c:v>
                </c:pt>
              </c:numCache>
            </c:numRef>
          </c:val>
          <c:smooth val="0"/>
          <c:extLst>
            <c:ext xmlns:c16="http://schemas.microsoft.com/office/drawing/2014/chart" uri="{C3380CC4-5D6E-409C-BE32-E72D297353CC}">
              <c16:uniqueId val="{00000001-E3A6-4441-8A87-D1FC9302F2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92.5</c:v>
                </c:pt>
              </c:numCache>
            </c:numRef>
          </c:val>
          <c:extLst>
            <c:ext xmlns:c16="http://schemas.microsoft.com/office/drawing/2014/chart" uri="{C3380CC4-5D6E-409C-BE32-E72D297353CC}">
              <c16:uniqueId val="{00000000-04C0-4E15-9CB6-31134F8D41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94.06</c:v>
                </c:pt>
              </c:numCache>
            </c:numRef>
          </c:val>
          <c:smooth val="0"/>
          <c:extLst>
            <c:ext xmlns:c16="http://schemas.microsoft.com/office/drawing/2014/chart" uri="{C3380CC4-5D6E-409C-BE32-E72D297353CC}">
              <c16:uniqueId val="{00000001-04C0-4E15-9CB6-31134F8D41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107.05</c:v>
                </c:pt>
              </c:numCache>
            </c:numRef>
          </c:val>
          <c:extLst>
            <c:ext xmlns:c16="http://schemas.microsoft.com/office/drawing/2014/chart" uri="{C3380CC4-5D6E-409C-BE32-E72D297353CC}">
              <c16:uniqueId val="{00000000-8153-4B14-BBBE-2C4CDFA2C6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111.12</c:v>
                </c:pt>
              </c:numCache>
            </c:numRef>
          </c:val>
          <c:smooth val="0"/>
          <c:extLst>
            <c:ext xmlns:c16="http://schemas.microsoft.com/office/drawing/2014/chart" uri="{C3380CC4-5D6E-409C-BE32-E72D297353CC}">
              <c16:uniqueId val="{00000001-8153-4B14-BBBE-2C4CDFA2C6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4F1F-4F65-A7DE-50EB62DABB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34.33</c:v>
                </c:pt>
              </c:numCache>
            </c:numRef>
          </c:val>
          <c:smooth val="0"/>
          <c:extLst>
            <c:ext xmlns:c16="http://schemas.microsoft.com/office/drawing/2014/chart" uri="{C3380CC4-5D6E-409C-BE32-E72D297353CC}">
              <c16:uniqueId val="{00000001-4F1F-4F65-A7DE-50EB62DABB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49-4F6F-8EC6-E908F58912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5.1100000000000003</c:v>
                </c:pt>
              </c:numCache>
            </c:numRef>
          </c:val>
          <c:smooth val="0"/>
          <c:extLst>
            <c:ext xmlns:c16="http://schemas.microsoft.com/office/drawing/2014/chart" uri="{C3380CC4-5D6E-409C-BE32-E72D297353CC}">
              <c16:uniqueId val="{00000001-7C49-4F6F-8EC6-E908F58912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BE-48A6-A79C-0CDCE0185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2.0699999999999998</c:v>
                </c:pt>
              </c:numCache>
            </c:numRef>
          </c:val>
          <c:smooth val="0"/>
          <c:extLst>
            <c:ext xmlns:c16="http://schemas.microsoft.com/office/drawing/2014/chart" uri="{C3380CC4-5D6E-409C-BE32-E72D297353CC}">
              <c16:uniqueId val="{00000001-DFBE-48A6-A79C-0CDCE0185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46.77</c:v>
                </c:pt>
              </c:numCache>
            </c:numRef>
          </c:val>
          <c:extLst>
            <c:ext xmlns:c16="http://schemas.microsoft.com/office/drawing/2014/chart" uri="{C3380CC4-5D6E-409C-BE32-E72D297353CC}">
              <c16:uniqueId val="{00000000-96B0-4DD8-9AA6-E0EA3551BB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61.57</c:v>
                </c:pt>
              </c:numCache>
            </c:numRef>
          </c:val>
          <c:smooth val="0"/>
          <c:extLst>
            <c:ext xmlns:c16="http://schemas.microsoft.com/office/drawing/2014/chart" uri="{C3380CC4-5D6E-409C-BE32-E72D297353CC}">
              <c16:uniqueId val="{00000001-96B0-4DD8-9AA6-E0EA3551BB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806.66</c:v>
                </c:pt>
              </c:numCache>
            </c:numRef>
          </c:val>
          <c:extLst>
            <c:ext xmlns:c16="http://schemas.microsoft.com/office/drawing/2014/chart" uri="{C3380CC4-5D6E-409C-BE32-E72D297353CC}">
              <c16:uniqueId val="{00000000-982B-4A23-BD24-4BBD8AD739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867.39</c:v>
                </c:pt>
              </c:numCache>
            </c:numRef>
          </c:val>
          <c:smooth val="0"/>
          <c:extLst>
            <c:ext xmlns:c16="http://schemas.microsoft.com/office/drawing/2014/chart" uri="{C3380CC4-5D6E-409C-BE32-E72D297353CC}">
              <c16:uniqueId val="{00000001-982B-4A23-BD24-4BBD8AD739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89.3</c:v>
                </c:pt>
              </c:numCache>
            </c:numRef>
          </c:val>
          <c:extLst>
            <c:ext xmlns:c16="http://schemas.microsoft.com/office/drawing/2014/chart" uri="{C3380CC4-5D6E-409C-BE32-E72D297353CC}">
              <c16:uniqueId val="{00000000-DB0A-4660-971C-4BA4293304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100.91</c:v>
                </c:pt>
              </c:numCache>
            </c:numRef>
          </c:val>
          <c:smooth val="0"/>
          <c:extLst>
            <c:ext xmlns:c16="http://schemas.microsoft.com/office/drawing/2014/chart" uri="{C3380CC4-5D6E-409C-BE32-E72D297353CC}">
              <c16:uniqueId val="{00000001-DB0A-4660-971C-4BA4293304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138.11000000000001</c:v>
                </c:pt>
              </c:numCache>
            </c:numRef>
          </c:val>
          <c:extLst>
            <c:ext xmlns:c16="http://schemas.microsoft.com/office/drawing/2014/chart" uri="{C3380CC4-5D6E-409C-BE32-E72D297353CC}">
              <c16:uniqueId val="{00000000-0D25-4E37-A5EE-3A70840692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158.04</c:v>
                </c:pt>
              </c:numCache>
            </c:numRef>
          </c:val>
          <c:smooth val="0"/>
          <c:extLst>
            <c:ext xmlns:c16="http://schemas.microsoft.com/office/drawing/2014/chart" uri="{C3380CC4-5D6E-409C-BE32-E72D297353CC}">
              <c16:uniqueId val="{00000001-0D25-4E37-A5EE-3A70840692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186802</v>
      </c>
      <c r="AM8" s="51"/>
      <c r="AN8" s="51"/>
      <c r="AO8" s="51"/>
      <c r="AP8" s="51"/>
      <c r="AQ8" s="51"/>
      <c r="AR8" s="51"/>
      <c r="AS8" s="51"/>
      <c r="AT8" s="46">
        <f>データ!T6</f>
        <v>161.13999999999999</v>
      </c>
      <c r="AU8" s="46"/>
      <c r="AV8" s="46"/>
      <c r="AW8" s="46"/>
      <c r="AX8" s="46"/>
      <c r="AY8" s="46"/>
      <c r="AZ8" s="46"/>
      <c r="BA8" s="46"/>
      <c r="BB8" s="46">
        <f>データ!U6</f>
        <v>1159.25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66.39</v>
      </c>
      <c r="J10" s="46"/>
      <c r="K10" s="46"/>
      <c r="L10" s="46"/>
      <c r="M10" s="46"/>
      <c r="N10" s="46"/>
      <c r="O10" s="46"/>
      <c r="P10" s="46">
        <f>データ!P6</f>
        <v>79.91</v>
      </c>
      <c r="Q10" s="46"/>
      <c r="R10" s="46"/>
      <c r="S10" s="46"/>
      <c r="T10" s="46"/>
      <c r="U10" s="46"/>
      <c r="V10" s="46"/>
      <c r="W10" s="46">
        <f>データ!Q6</f>
        <v>93.38</v>
      </c>
      <c r="X10" s="46"/>
      <c r="Y10" s="46"/>
      <c r="Z10" s="46"/>
      <c r="AA10" s="46"/>
      <c r="AB10" s="46"/>
      <c r="AC10" s="46"/>
      <c r="AD10" s="51">
        <f>データ!R6</f>
        <v>1991</v>
      </c>
      <c r="AE10" s="51"/>
      <c r="AF10" s="51"/>
      <c r="AG10" s="51"/>
      <c r="AH10" s="51"/>
      <c r="AI10" s="51"/>
      <c r="AJ10" s="51"/>
      <c r="AK10" s="2"/>
      <c r="AL10" s="51">
        <f>データ!V6</f>
        <v>149172</v>
      </c>
      <c r="AM10" s="51"/>
      <c r="AN10" s="51"/>
      <c r="AO10" s="51"/>
      <c r="AP10" s="51"/>
      <c r="AQ10" s="51"/>
      <c r="AR10" s="51"/>
      <c r="AS10" s="51"/>
      <c r="AT10" s="46">
        <f>データ!W6</f>
        <v>31.34</v>
      </c>
      <c r="AU10" s="46"/>
      <c r="AV10" s="46"/>
      <c r="AW10" s="46"/>
      <c r="AX10" s="46"/>
      <c r="AY10" s="46"/>
      <c r="AZ10" s="46"/>
      <c r="BA10" s="46"/>
      <c r="BB10" s="46">
        <f>データ!X6</f>
        <v>4759.8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Buv75qMEP5razsXRawiA90GmBZTT9g/udhNsX4Au3m7e/j5MWUoAqQT7q7iR4GdTh2AbwY/Pedc0at6nZxH17w==" saltValue="J8erH0ndKXNM6dt7Sqwj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232076</v>
      </c>
      <c r="D6" s="33">
        <f t="shared" si="3"/>
        <v>46</v>
      </c>
      <c r="E6" s="33">
        <f t="shared" si="3"/>
        <v>17</v>
      </c>
      <c r="F6" s="33">
        <f t="shared" si="3"/>
        <v>1</v>
      </c>
      <c r="G6" s="33">
        <f t="shared" si="3"/>
        <v>0</v>
      </c>
      <c r="H6" s="33" t="str">
        <f t="shared" si="3"/>
        <v>愛知県　豊川市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66.39</v>
      </c>
      <c r="P6" s="34">
        <f t="shared" si="3"/>
        <v>79.91</v>
      </c>
      <c r="Q6" s="34">
        <f t="shared" si="3"/>
        <v>93.38</v>
      </c>
      <c r="R6" s="34">
        <f t="shared" si="3"/>
        <v>1991</v>
      </c>
      <c r="S6" s="34">
        <f t="shared" si="3"/>
        <v>186802</v>
      </c>
      <c r="T6" s="34">
        <f t="shared" si="3"/>
        <v>161.13999999999999</v>
      </c>
      <c r="U6" s="34">
        <f t="shared" si="3"/>
        <v>1159.25</v>
      </c>
      <c r="V6" s="34">
        <f t="shared" si="3"/>
        <v>149172</v>
      </c>
      <c r="W6" s="34">
        <f t="shared" si="3"/>
        <v>31.34</v>
      </c>
      <c r="X6" s="34">
        <f t="shared" si="3"/>
        <v>4759.8</v>
      </c>
      <c r="Y6" s="35" t="str">
        <f>IF(Y7="",NA(),Y7)</f>
        <v>-</v>
      </c>
      <c r="Z6" s="35" t="str">
        <f t="shared" ref="Z6:AH6" si="4">IF(Z7="",NA(),Z7)</f>
        <v>-</v>
      </c>
      <c r="AA6" s="35" t="str">
        <f t="shared" si="4"/>
        <v>-</v>
      </c>
      <c r="AB6" s="35" t="str">
        <f t="shared" si="4"/>
        <v>-</v>
      </c>
      <c r="AC6" s="35">
        <f t="shared" si="4"/>
        <v>107.05</v>
      </c>
      <c r="AD6" s="35" t="str">
        <f t="shared" si="4"/>
        <v>-</v>
      </c>
      <c r="AE6" s="35" t="str">
        <f t="shared" si="4"/>
        <v>-</v>
      </c>
      <c r="AF6" s="35" t="str">
        <f t="shared" si="4"/>
        <v>-</v>
      </c>
      <c r="AG6" s="35" t="str">
        <f t="shared" si="4"/>
        <v>-</v>
      </c>
      <c r="AH6" s="35">
        <f t="shared" si="4"/>
        <v>111.12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2.0699999999999998</v>
      </c>
      <c r="AT6" s="34" t="str">
        <f>IF(AT7="","",IF(AT7="-","【-】","【"&amp;SUBSTITUTE(TEXT(AT7,"#,##0.00"),"-","△")&amp;"】"))</f>
        <v>【3.09】</v>
      </c>
      <c r="AU6" s="35" t="str">
        <f>IF(AU7="",NA(),AU7)</f>
        <v>-</v>
      </c>
      <c r="AV6" s="35" t="str">
        <f t="shared" ref="AV6:BD6" si="6">IF(AV7="",NA(),AV7)</f>
        <v>-</v>
      </c>
      <c r="AW6" s="35" t="str">
        <f t="shared" si="6"/>
        <v>-</v>
      </c>
      <c r="AX6" s="35" t="str">
        <f t="shared" si="6"/>
        <v>-</v>
      </c>
      <c r="AY6" s="35">
        <f t="shared" si="6"/>
        <v>46.77</v>
      </c>
      <c r="AZ6" s="35" t="str">
        <f t="shared" si="6"/>
        <v>-</v>
      </c>
      <c r="BA6" s="35" t="str">
        <f t="shared" si="6"/>
        <v>-</v>
      </c>
      <c r="BB6" s="35" t="str">
        <f t="shared" si="6"/>
        <v>-</v>
      </c>
      <c r="BC6" s="35" t="str">
        <f t="shared" si="6"/>
        <v>-</v>
      </c>
      <c r="BD6" s="35">
        <f t="shared" si="6"/>
        <v>61.57</v>
      </c>
      <c r="BE6" s="34" t="str">
        <f>IF(BE7="","",IF(BE7="-","【-】","【"&amp;SUBSTITUTE(TEXT(BE7,"#,##0.00"),"-","△")&amp;"】"))</f>
        <v>【69.54】</v>
      </c>
      <c r="BF6" s="35" t="str">
        <f>IF(BF7="",NA(),BF7)</f>
        <v>-</v>
      </c>
      <c r="BG6" s="35" t="str">
        <f t="shared" ref="BG6:BO6" si="7">IF(BG7="",NA(),BG7)</f>
        <v>-</v>
      </c>
      <c r="BH6" s="35" t="str">
        <f t="shared" si="7"/>
        <v>-</v>
      </c>
      <c r="BI6" s="35" t="str">
        <f t="shared" si="7"/>
        <v>-</v>
      </c>
      <c r="BJ6" s="35">
        <f t="shared" si="7"/>
        <v>806.66</v>
      </c>
      <c r="BK6" s="35" t="str">
        <f t="shared" si="7"/>
        <v>-</v>
      </c>
      <c r="BL6" s="35" t="str">
        <f t="shared" si="7"/>
        <v>-</v>
      </c>
      <c r="BM6" s="35" t="str">
        <f t="shared" si="7"/>
        <v>-</v>
      </c>
      <c r="BN6" s="35" t="str">
        <f t="shared" si="7"/>
        <v>-</v>
      </c>
      <c r="BO6" s="35">
        <f t="shared" si="7"/>
        <v>867.39</v>
      </c>
      <c r="BP6" s="34" t="str">
        <f>IF(BP7="","",IF(BP7="-","【-】","【"&amp;SUBSTITUTE(TEXT(BP7,"#,##0.00"),"-","△")&amp;"】"))</f>
        <v>【682.51】</v>
      </c>
      <c r="BQ6" s="35" t="str">
        <f>IF(BQ7="",NA(),BQ7)</f>
        <v>-</v>
      </c>
      <c r="BR6" s="35" t="str">
        <f t="shared" ref="BR6:BZ6" si="8">IF(BR7="",NA(),BR7)</f>
        <v>-</v>
      </c>
      <c r="BS6" s="35" t="str">
        <f t="shared" si="8"/>
        <v>-</v>
      </c>
      <c r="BT6" s="35" t="str">
        <f t="shared" si="8"/>
        <v>-</v>
      </c>
      <c r="BU6" s="35">
        <f t="shared" si="8"/>
        <v>89.3</v>
      </c>
      <c r="BV6" s="35" t="str">
        <f t="shared" si="8"/>
        <v>-</v>
      </c>
      <c r="BW6" s="35" t="str">
        <f t="shared" si="8"/>
        <v>-</v>
      </c>
      <c r="BX6" s="35" t="str">
        <f t="shared" si="8"/>
        <v>-</v>
      </c>
      <c r="BY6" s="35" t="str">
        <f t="shared" si="8"/>
        <v>-</v>
      </c>
      <c r="BZ6" s="35">
        <f t="shared" si="8"/>
        <v>100.91</v>
      </c>
      <c r="CA6" s="34" t="str">
        <f>IF(CA7="","",IF(CA7="-","【-】","【"&amp;SUBSTITUTE(TEXT(CA7,"#,##0.00"),"-","△")&amp;"】"))</f>
        <v>【100.34】</v>
      </c>
      <c r="CB6" s="35" t="str">
        <f>IF(CB7="",NA(),CB7)</f>
        <v>-</v>
      </c>
      <c r="CC6" s="35" t="str">
        <f t="shared" ref="CC6:CK6" si="9">IF(CC7="",NA(),CC7)</f>
        <v>-</v>
      </c>
      <c r="CD6" s="35" t="str">
        <f t="shared" si="9"/>
        <v>-</v>
      </c>
      <c r="CE6" s="35" t="str">
        <f t="shared" si="9"/>
        <v>-</v>
      </c>
      <c r="CF6" s="35">
        <f t="shared" si="9"/>
        <v>138.11000000000001</v>
      </c>
      <c r="CG6" s="35" t="str">
        <f t="shared" si="9"/>
        <v>-</v>
      </c>
      <c r="CH6" s="35" t="str">
        <f t="shared" si="9"/>
        <v>-</v>
      </c>
      <c r="CI6" s="35" t="str">
        <f t="shared" si="9"/>
        <v>-</v>
      </c>
      <c r="CJ6" s="35" t="str">
        <f t="shared" si="9"/>
        <v>-</v>
      </c>
      <c r="CK6" s="35">
        <f t="shared" si="9"/>
        <v>158.04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66.78</v>
      </c>
      <c r="CW6" s="34" t="str">
        <f>IF(CW7="","",IF(CW7="-","【-】","【"&amp;SUBSTITUTE(TEXT(CW7,"#,##0.00"),"-","△")&amp;"】"))</f>
        <v>【59.64】</v>
      </c>
      <c r="CX6" s="35" t="str">
        <f>IF(CX7="",NA(),CX7)</f>
        <v>-</v>
      </c>
      <c r="CY6" s="35" t="str">
        <f t="shared" ref="CY6:DG6" si="11">IF(CY7="",NA(),CY7)</f>
        <v>-</v>
      </c>
      <c r="CZ6" s="35" t="str">
        <f t="shared" si="11"/>
        <v>-</v>
      </c>
      <c r="DA6" s="35" t="str">
        <f t="shared" si="11"/>
        <v>-</v>
      </c>
      <c r="DB6" s="35">
        <f t="shared" si="11"/>
        <v>92.5</v>
      </c>
      <c r="DC6" s="35" t="str">
        <f t="shared" si="11"/>
        <v>-</v>
      </c>
      <c r="DD6" s="35" t="str">
        <f t="shared" si="11"/>
        <v>-</v>
      </c>
      <c r="DE6" s="35" t="str">
        <f t="shared" si="11"/>
        <v>-</v>
      </c>
      <c r="DF6" s="35" t="str">
        <f t="shared" si="11"/>
        <v>-</v>
      </c>
      <c r="DG6" s="35">
        <f t="shared" si="11"/>
        <v>94.06</v>
      </c>
      <c r="DH6" s="34" t="str">
        <f>IF(DH7="","",IF(DH7="-","【-】","【"&amp;SUBSTITUTE(TEXT(DH7,"#,##0.00"),"-","△")&amp;"】"))</f>
        <v>【95.35】</v>
      </c>
      <c r="DI6" s="35" t="str">
        <f>IF(DI7="",NA(),DI7)</f>
        <v>-</v>
      </c>
      <c r="DJ6" s="35" t="str">
        <f t="shared" ref="DJ6:DR6" si="12">IF(DJ7="",NA(),DJ7)</f>
        <v>-</v>
      </c>
      <c r="DK6" s="35" t="str">
        <f t="shared" si="12"/>
        <v>-</v>
      </c>
      <c r="DL6" s="35" t="str">
        <f t="shared" si="12"/>
        <v>-</v>
      </c>
      <c r="DM6" s="35">
        <f t="shared" si="12"/>
        <v>3.49</v>
      </c>
      <c r="DN6" s="35" t="str">
        <f t="shared" si="12"/>
        <v>-</v>
      </c>
      <c r="DO6" s="35" t="str">
        <f t="shared" si="12"/>
        <v>-</v>
      </c>
      <c r="DP6" s="35" t="str">
        <f t="shared" si="12"/>
        <v>-</v>
      </c>
      <c r="DQ6" s="35" t="str">
        <f t="shared" si="12"/>
        <v>-</v>
      </c>
      <c r="DR6" s="35">
        <f t="shared" si="12"/>
        <v>34.33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5.1100000000000003</v>
      </c>
      <c r="ED6" s="34" t="str">
        <f>IF(ED7="","",IF(ED7="-","【-】","【"&amp;SUBSTITUTE(TEXT(ED7,"#,##0.00"),"-","△")&amp;"】"))</f>
        <v>【5.90】</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0.21</v>
      </c>
      <c r="EO6" s="34" t="str">
        <f>IF(EO7="","",IF(EO7="-","【-】","【"&amp;SUBSTITUTE(TEXT(EO7,"#,##0.00"),"-","△")&amp;"】"))</f>
        <v>【0.22】</v>
      </c>
    </row>
    <row r="7" spans="1:148" s="36" customFormat="1" x14ac:dyDescent="0.15">
      <c r="A7" s="28"/>
      <c r="B7" s="37">
        <v>2019</v>
      </c>
      <c r="C7" s="37">
        <v>232076</v>
      </c>
      <c r="D7" s="37">
        <v>46</v>
      </c>
      <c r="E7" s="37">
        <v>17</v>
      </c>
      <c r="F7" s="37">
        <v>1</v>
      </c>
      <c r="G7" s="37">
        <v>0</v>
      </c>
      <c r="H7" s="37" t="s">
        <v>96</v>
      </c>
      <c r="I7" s="37" t="s">
        <v>97</v>
      </c>
      <c r="J7" s="37" t="s">
        <v>98</v>
      </c>
      <c r="K7" s="37" t="s">
        <v>99</v>
      </c>
      <c r="L7" s="37" t="s">
        <v>100</v>
      </c>
      <c r="M7" s="37" t="s">
        <v>101</v>
      </c>
      <c r="N7" s="38" t="s">
        <v>102</v>
      </c>
      <c r="O7" s="38">
        <v>66.39</v>
      </c>
      <c r="P7" s="38">
        <v>79.91</v>
      </c>
      <c r="Q7" s="38">
        <v>93.38</v>
      </c>
      <c r="R7" s="38">
        <v>1991</v>
      </c>
      <c r="S7" s="38">
        <v>186802</v>
      </c>
      <c r="T7" s="38">
        <v>161.13999999999999</v>
      </c>
      <c r="U7" s="38">
        <v>1159.25</v>
      </c>
      <c r="V7" s="38">
        <v>149172</v>
      </c>
      <c r="W7" s="38">
        <v>31.34</v>
      </c>
      <c r="X7" s="38">
        <v>4759.8</v>
      </c>
      <c r="Y7" s="38" t="s">
        <v>102</v>
      </c>
      <c r="Z7" s="38" t="s">
        <v>102</v>
      </c>
      <c r="AA7" s="38" t="s">
        <v>102</v>
      </c>
      <c r="AB7" s="38" t="s">
        <v>102</v>
      </c>
      <c r="AC7" s="38">
        <v>107.05</v>
      </c>
      <c r="AD7" s="38" t="s">
        <v>102</v>
      </c>
      <c r="AE7" s="38" t="s">
        <v>102</v>
      </c>
      <c r="AF7" s="38" t="s">
        <v>102</v>
      </c>
      <c r="AG7" s="38" t="s">
        <v>102</v>
      </c>
      <c r="AH7" s="38">
        <v>111.12</v>
      </c>
      <c r="AI7" s="38">
        <v>108.07</v>
      </c>
      <c r="AJ7" s="38" t="s">
        <v>102</v>
      </c>
      <c r="AK7" s="38" t="s">
        <v>102</v>
      </c>
      <c r="AL7" s="38" t="s">
        <v>102</v>
      </c>
      <c r="AM7" s="38" t="s">
        <v>102</v>
      </c>
      <c r="AN7" s="38">
        <v>0</v>
      </c>
      <c r="AO7" s="38" t="s">
        <v>102</v>
      </c>
      <c r="AP7" s="38" t="s">
        <v>102</v>
      </c>
      <c r="AQ7" s="38" t="s">
        <v>102</v>
      </c>
      <c r="AR7" s="38" t="s">
        <v>102</v>
      </c>
      <c r="AS7" s="38">
        <v>2.0699999999999998</v>
      </c>
      <c r="AT7" s="38">
        <v>3.09</v>
      </c>
      <c r="AU7" s="38" t="s">
        <v>102</v>
      </c>
      <c r="AV7" s="38" t="s">
        <v>102</v>
      </c>
      <c r="AW7" s="38" t="s">
        <v>102</v>
      </c>
      <c r="AX7" s="38" t="s">
        <v>102</v>
      </c>
      <c r="AY7" s="38">
        <v>46.77</v>
      </c>
      <c r="AZ7" s="38" t="s">
        <v>102</v>
      </c>
      <c r="BA7" s="38" t="s">
        <v>102</v>
      </c>
      <c r="BB7" s="38" t="s">
        <v>102</v>
      </c>
      <c r="BC7" s="38" t="s">
        <v>102</v>
      </c>
      <c r="BD7" s="38">
        <v>61.57</v>
      </c>
      <c r="BE7" s="38">
        <v>69.540000000000006</v>
      </c>
      <c r="BF7" s="38" t="s">
        <v>102</v>
      </c>
      <c r="BG7" s="38" t="s">
        <v>102</v>
      </c>
      <c r="BH7" s="38" t="s">
        <v>102</v>
      </c>
      <c r="BI7" s="38" t="s">
        <v>102</v>
      </c>
      <c r="BJ7" s="38">
        <v>806.66</v>
      </c>
      <c r="BK7" s="38" t="s">
        <v>102</v>
      </c>
      <c r="BL7" s="38" t="s">
        <v>102</v>
      </c>
      <c r="BM7" s="38" t="s">
        <v>102</v>
      </c>
      <c r="BN7" s="38" t="s">
        <v>102</v>
      </c>
      <c r="BO7" s="38">
        <v>867.39</v>
      </c>
      <c r="BP7" s="38">
        <v>682.51</v>
      </c>
      <c r="BQ7" s="38" t="s">
        <v>102</v>
      </c>
      <c r="BR7" s="38" t="s">
        <v>102</v>
      </c>
      <c r="BS7" s="38" t="s">
        <v>102</v>
      </c>
      <c r="BT7" s="38" t="s">
        <v>102</v>
      </c>
      <c r="BU7" s="38">
        <v>89.3</v>
      </c>
      <c r="BV7" s="38" t="s">
        <v>102</v>
      </c>
      <c r="BW7" s="38" t="s">
        <v>102</v>
      </c>
      <c r="BX7" s="38" t="s">
        <v>102</v>
      </c>
      <c r="BY7" s="38" t="s">
        <v>102</v>
      </c>
      <c r="BZ7" s="38">
        <v>100.91</v>
      </c>
      <c r="CA7" s="38">
        <v>100.34</v>
      </c>
      <c r="CB7" s="38" t="s">
        <v>102</v>
      </c>
      <c r="CC7" s="38" t="s">
        <v>102</v>
      </c>
      <c r="CD7" s="38" t="s">
        <v>102</v>
      </c>
      <c r="CE7" s="38" t="s">
        <v>102</v>
      </c>
      <c r="CF7" s="38">
        <v>138.11000000000001</v>
      </c>
      <c r="CG7" s="38" t="s">
        <v>102</v>
      </c>
      <c r="CH7" s="38" t="s">
        <v>102</v>
      </c>
      <c r="CI7" s="38" t="s">
        <v>102</v>
      </c>
      <c r="CJ7" s="38" t="s">
        <v>102</v>
      </c>
      <c r="CK7" s="38">
        <v>158.04</v>
      </c>
      <c r="CL7" s="38">
        <v>136.15</v>
      </c>
      <c r="CM7" s="38" t="s">
        <v>102</v>
      </c>
      <c r="CN7" s="38" t="s">
        <v>102</v>
      </c>
      <c r="CO7" s="38" t="s">
        <v>102</v>
      </c>
      <c r="CP7" s="38" t="s">
        <v>102</v>
      </c>
      <c r="CQ7" s="38" t="s">
        <v>102</v>
      </c>
      <c r="CR7" s="38" t="s">
        <v>102</v>
      </c>
      <c r="CS7" s="38" t="s">
        <v>102</v>
      </c>
      <c r="CT7" s="38" t="s">
        <v>102</v>
      </c>
      <c r="CU7" s="38" t="s">
        <v>102</v>
      </c>
      <c r="CV7" s="38">
        <v>66.78</v>
      </c>
      <c r="CW7" s="38">
        <v>59.64</v>
      </c>
      <c r="CX7" s="38" t="s">
        <v>102</v>
      </c>
      <c r="CY7" s="38" t="s">
        <v>102</v>
      </c>
      <c r="CZ7" s="38" t="s">
        <v>102</v>
      </c>
      <c r="DA7" s="38" t="s">
        <v>102</v>
      </c>
      <c r="DB7" s="38">
        <v>92.5</v>
      </c>
      <c r="DC7" s="38" t="s">
        <v>102</v>
      </c>
      <c r="DD7" s="38" t="s">
        <v>102</v>
      </c>
      <c r="DE7" s="38" t="s">
        <v>102</v>
      </c>
      <c r="DF7" s="38" t="s">
        <v>102</v>
      </c>
      <c r="DG7" s="38">
        <v>94.06</v>
      </c>
      <c r="DH7" s="38">
        <v>95.35</v>
      </c>
      <c r="DI7" s="38" t="s">
        <v>102</v>
      </c>
      <c r="DJ7" s="38" t="s">
        <v>102</v>
      </c>
      <c r="DK7" s="38" t="s">
        <v>102</v>
      </c>
      <c r="DL7" s="38" t="s">
        <v>102</v>
      </c>
      <c r="DM7" s="38">
        <v>3.49</v>
      </c>
      <c r="DN7" s="38" t="s">
        <v>102</v>
      </c>
      <c r="DO7" s="38" t="s">
        <v>102</v>
      </c>
      <c r="DP7" s="38" t="s">
        <v>102</v>
      </c>
      <c r="DQ7" s="38" t="s">
        <v>102</v>
      </c>
      <c r="DR7" s="38">
        <v>34.33</v>
      </c>
      <c r="DS7" s="38">
        <v>38.57</v>
      </c>
      <c r="DT7" s="38" t="s">
        <v>102</v>
      </c>
      <c r="DU7" s="38" t="s">
        <v>102</v>
      </c>
      <c r="DV7" s="38" t="s">
        <v>102</v>
      </c>
      <c r="DW7" s="38" t="s">
        <v>102</v>
      </c>
      <c r="DX7" s="38">
        <v>0</v>
      </c>
      <c r="DY7" s="38" t="s">
        <v>102</v>
      </c>
      <c r="DZ7" s="38" t="s">
        <v>102</v>
      </c>
      <c r="EA7" s="38" t="s">
        <v>102</v>
      </c>
      <c r="EB7" s="38" t="s">
        <v>102</v>
      </c>
      <c r="EC7" s="38">
        <v>5.1100000000000003</v>
      </c>
      <c r="ED7" s="38">
        <v>5.9</v>
      </c>
      <c r="EE7" s="38" t="s">
        <v>102</v>
      </c>
      <c r="EF7" s="38" t="s">
        <v>102</v>
      </c>
      <c r="EG7" s="38" t="s">
        <v>102</v>
      </c>
      <c r="EH7" s="38" t="s">
        <v>102</v>
      </c>
      <c r="EI7" s="38">
        <v>0.09</v>
      </c>
      <c r="EJ7" s="38" t="s">
        <v>102</v>
      </c>
      <c r="EK7" s="38" t="s">
        <v>102</v>
      </c>
      <c r="EL7" s="38" t="s">
        <v>102</v>
      </c>
      <c r="EM7" s="38" t="s">
        <v>102</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2021-02-10T02:31:56Z</cp:lastPrinted>
  <dcterms:created xsi:type="dcterms:W3CDTF">2020-12-04T02:27:25Z</dcterms:created>
  <dcterms:modified xsi:type="dcterms:W3CDTF">2021-02-22T02:08:36Z</dcterms:modified>
  <cp:category/>
</cp:coreProperties>
</file>