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ykQLetpc/8ZIeXsL49eRurWWM3qXWWPAK9eT1OxMExbgPrCO7iyPvBNwxCcwzHqUt+1CnfEk5An8INe8r7RH3Q==" workbookSaltValue="6lzbLqqjm2vTJI5F6aIP1g==" workbookSpinCount="100000" lockStructure="1"/>
  <bookViews>
    <workbookView xWindow="0" yWindow="0" windowWidth="20490" windowHeight="75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P10" i="4"/>
  <c r="B10"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<sst xmlns="http://schemas.openxmlformats.org/spreadsheetml/2006/main" count="241" uniqueCount="119">
  <si>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</si>
  <si>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</si>
  <si>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</si>
  <si>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</si>
  <si>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</si>
  <si>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</si>
  <si>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</si>
  <si>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</si>
  <si>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</si>
  <si>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</si>
  <si>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</si>
  <si>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</si>
  <si>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</si>
  <si>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</si>
  <si>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</si>
  <si>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</si>
  <si>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</si>
  <si>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</si>
  <si>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</si>
  <si>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</si>
  <si>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</si>
  <si>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</si>
  <si>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</si>
  <si>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</si>
  <si>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</si>
  <si>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</si>
  <si>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</si>
  <si>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</si>
  <si>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</si>
  <si>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</si>
  <si>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</si>
  <si>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</si>
  <si>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</si>
  <si>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</si>
  <si>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</si>
  <si>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</si>
  <si>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</si>
  <si>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</si>
  <si>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</si>
  <si>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</si>
  <si>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</si>
  <si>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</si>
  <si>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</si>
  <si>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</si>
  <si>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</si>
  <si>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</si>
  <si>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</si>
  <si>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</si>
  <si>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</si>
  <si>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</si>
  <si>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</si>
  <si>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</si>
  <si>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</si>
  <si>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</si>
  <si>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</si>
  <si>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</si>
  <si>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</si>
  <si>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</si>
  <si>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</si>
  <si>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</si>
  <si>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</si>
  <si>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</si>
  <si>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</si>
  <si>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</si>
  <si>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</si>
  <si>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</si>
  <si>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</si>
  <si>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</si>
  <si>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</si>
  <si>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</si>
  <si>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</si>
  <si>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</si>
  <si>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</si>
  <si>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</si>
  <si>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</si>
  <si>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</si>
  <si>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</si>
  <si>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</si>
  <si>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</si>
  <si>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</si>
  <si>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</si>
  <si>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</si>
  <si>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</si>
  <si>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</si>
  <si>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</si>
  <si>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</si>
  <si>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</si>
  <si>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</si>
  <si>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</si>
  <si>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</si>
  <si>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</si>
  <si>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</si>
  <si>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</si>
  <si>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</si>
  <si>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</si>
  <si>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</si>
  <si>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</si>
  <si>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</si>
  <si>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</si>
  <si>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</si>
  <si>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</si>
  <si>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</si>
  <si>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</si>
  <si>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</si>
  <si>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</si>
  <si>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</si>
  <si>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</si>
  <si>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</si>
  <si>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</si>
  <si>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</si>
  <si>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</si>
  <si>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</si>
  <si>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</si>
  <si>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</si>
  <si>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</si>
  <si>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</si>
  <si>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西尾市の公共下水道事業は、公共水域の水質保全と、地域の生活環境の改善を主な目的に、矢作川流域下水道の関連公共下水道事業として、昭和52年度に事業着手し、平成4年度には、西尾西部処理分区の一部を市内で初めて供用開始し、以後、毎年継続して整備促進に努めているところである。
　比較的整備時期が新しく、管渠については、現在も主に新設工事を行っている状況であることから、③管渠改善率に対象となる数値が含まれないという状況になっているが、今後、ストックマネジメント計画に基づいた管更生や長寿命化対策などを実施していく予定である。</t>
    <rPh sb="1" eb="3">
      <t>ニシオ</t>
    </rPh>
    <rPh sb="10" eb="12">
      <t>ジギョウ</t>
    </rPh>
    <rPh sb="58" eb="60">
      <t>ジギョウ</t>
    </rPh>
    <rPh sb="100" eb="101">
      <t>ハジ</t>
    </rPh>
    <rPh sb="137" eb="139">
      <t>ヒカク</t>
    </rPh>
    <rPh sb="139" eb="140">
      <t>テキ</t>
    </rPh>
    <rPh sb="140" eb="142">
      <t>セイビ</t>
    </rPh>
    <rPh sb="142" eb="144">
      <t>ジキ</t>
    </rPh>
    <rPh sb="145" eb="146">
      <t>アタラ</t>
    </rPh>
    <rPh sb="149" eb="151">
      <t>カンキョ</t>
    </rPh>
    <rPh sb="157" eb="159">
      <t>ゲンザイ</t>
    </rPh>
    <rPh sb="162" eb="164">
      <t>シンセツ</t>
    </rPh>
    <rPh sb="164" eb="166">
      <t>コウジ</t>
    </rPh>
    <rPh sb="167" eb="168">
      <t>オコナ</t>
    </rPh>
    <rPh sb="172" eb="174">
      <t>ジョウキョウ</t>
    </rPh>
    <rPh sb="183" eb="185">
      <t>カンキョ</t>
    </rPh>
    <rPh sb="185" eb="187">
      <t>カイゼン</t>
    </rPh>
    <rPh sb="187" eb="188">
      <t>リツ</t>
    </rPh>
    <rPh sb="189" eb="191">
      <t>タイショウ</t>
    </rPh>
    <rPh sb="194" eb="196">
      <t>スウチ</t>
    </rPh>
    <rPh sb="197" eb="198">
      <t>フク</t>
    </rPh>
    <rPh sb="205" eb="207">
      <t>ジョウキョウ</t>
    </rPh>
    <rPh sb="215" eb="217">
      <t>コンゴ</t>
    </rPh>
    <rPh sb="228" eb="230">
      <t>ケイカク</t>
    </rPh>
    <rPh sb="231" eb="232">
      <t>モト</t>
    </rPh>
    <rPh sb="235" eb="236">
      <t>カン</t>
    </rPh>
    <rPh sb="236" eb="238">
      <t>コウセイ</t>
    </rPh>
    <rPh sb="239" eb="240">
      <t>チョウ</t>
    </rPh>
    <rPh sb="240" eb="243">
      <t>ジュミョウカ</t>
    </rPh>
    <rPh sb="243" eb="245">
      <t>タイサク</t>
    </rPh>
    <rPh sb="248" eb="250">
      <t>ジッシ</t>
    </rPh>
    <rPh sb="254" eb="256">
      <t>ヨテイ</t>
    </rPh>
    <phoneticPr fontId="4"/>
  </si>
  <si>
    <t>　平成23年度の１市３町合併により、総じて経営状況は悪化したが、平成24年度に高利の企業債を繰上償還し、低利に借換するなど経営改善に努めたことで、近年は一部の指標において改善傾向にある。しかし、依然として平均値を下回る指標もあり、今後訪れる人口減少社会、管渠の大量更新等に対応するには、非常に厳しい経営環境にあることは明らかである。
　こうした中、平成30年度には、市民や学識経験者で構成する西尾市上下水道事業審議会より、下水道事業整備区域の見直しと下水道使用料体系の改定について答申があり、その答申に沿った区域の整備と使用料改定（令和２年10月と令和４年４月に段階的に改定）を行っていくこととなった。
　さらに、将来にわたって下水道事業を持続的かつ安定的に経営することを目的として、令和２年４月に経営戦略を策定・公表しており、５年後の令和７年度を目途に見直しを行う予定である。</t>
    <rPh sb="32" eb="34">
      <t>ヘイセイ</t>
    </rPh>
    <rPh sb="36" eb="37">
      <t>ネン</t>
    </rPh>
    <rPh sb="37" eb="38">
      <t>ド</t>
    </rPh>
    <rPh sb="73" eb="75">
      <t>キンネン</t>
    </rPh>
    <rPh sb="76" eb="78">
      <t>イチブ</t>
    </rPh>
    <rPh sb="79" eb="81">
      <t>シヒョウ</t>
    </rPh>
    <rPh sb="85" eb="87">
      <t>カイゼン</t>
    </rPh>
    <rPh sb="87" eb="89">
      <t>ケイコウ</t>
    </rPh>
    <rPh sb="97" eb="99">
      <t>イゼン</t>
    </rPh>
    <rPh sb="102" eb="105">
      <t>ヘイキンチ</t>
    </rPh>
    <rPh sb="106" eb="108">
      <t>シタマワ</t>
    </rPh>
    <rPh sb="109" eb="111">
      <t>シヒョウ</t>
    </rPh>
    <rPh sb="115" eb="117">
      <t>コンゴ</t>
    </rPh>
    <rPh sb="117" eb="118">
      <t>オトズ</t>
    </rPh>
    <rPh sb="120" eb="122">
      <t>ジンコウ</t>
    </rPh>
    <rPh sb="122" eb="124">
      <t>ゲンショウ</t>
    </rPh>
    <rPh sb="124" eb="126">
      <t>シャカイ</t>
    </rPh>
    <rPh sb="130" eb="132">
      <t>タイリョウ</t>
    </rPh>
    <rPh sb="134" eb="135">
      <t>トウ</t>
    </rPh>
    <rPh sb="136" eb="138">
      <t>タイオウ</t>
    </rPh>
    <rPh sb="143" eb="145">
      <t>ヒジョウ</t>
    </rPh>
    <rPh sb="146" eb="147">
      <t>キビ</t>
    </rPh>
    <rPh sb="149" eb="151">
      <t>ケイエイ</t>
    </rPh>
    <rPh sb="151" eb="153">
      <t>カンキョウ</t>
    </rPh>
    <rPh sb="159" eb="160">
      <t>アキ</t>
    </rPh>
    <rPh sb="172" eb="173">
      <t>ナカ</t>
    </rPh>
    <rPh sb="174" eb="176">
      <t>ヘイセイ</t>
    </rPh>
    <rPh sb="178" eb="180">
      <t>ネンド</t>
    </rPh>
    <rPh sb="183" eb="185">
      <t>シミン</t>
    </rPh>
    <rPh sb="186" eb="188">
      <t>ガクシキ</t>
    </rPh>
    <rPh sb="188" eb="191">
      <t>ケイケンシャ</t>
    </rPh>
    <rPh sb="192" eb="194">
      <t>コウセイ</t>
    </rPh>
    <rPh sb="196" eb="199">
      <t>ニシオシ</t>
    </rPh>
    <rPh sb="199" eb="201">
      <t>ジョウゲ</t>
    </rPh>
    <rPh sb="201" eb="203">
      <t>スイドウ</t>
    </rPh>
    <rPh sb="203" eb="205">
      <t>ジギョウ</t>
    </rPh>
    <rPh sb="205" eb="208">
      <t>シンギカイ</t>
    </rPh>
    <rPh sb="211" eb="214">
      <t>ゲスイドウ</t>
    </rPh>
    <rPh sb="214" eb="216">
      <t>ジギョウ</t>
    </rPh>
    <rPh sb="216" eb="218">
      <t>セイビ</t>
    </rPh>
    <rPh sb="218" eb="220">
      <t>クイキ</t>
    </rPh>
    <rPh sb="221" eb="223">
      <t>ミナオ</t>
    </rPh>
    <rPh sb="225" eb="228">
      <t>ゲスイドウ</t>
    </rPh>
    <rPh sb="228" eb="231">
      <t>シヨウリョウ</t>
    </rPh>
    <rPh sb="231" eb="233">
      <t>タイケイ</t>
    </rPh>
    <rPh sb="234" eb="236">
      <t>カイテイ</t>
    </rPh>
    <rPh sb="240" eb="242">
      <t>トウシン</t>
    </rPh>
    <rPh sb="248" eb="250">
      <t>トウシン</t>
    </rPh>
    <rPh sb="251" eb="252">
      <t>ソ</t>
    </rPh>
    <rPh sb="254" eb="256">
      <t>クイキ</t>
    </rPh>
    <rPh sb="257" eb="259">
      <t>セイビ</t>
    </rPh>
    <rPh sb="260" eb="263">
      <t>シヨウリョウ</t>
    </rPh>
    <rPh sb="263" eb="265">
      <t>カイテイ</t>
    </rPh>
    <rPh sb="266" eb="268">
      <t>レイワ</t>
    </rPh>
    <rPh sb="269" eb="270">
      <t>ネン</t>
    </rPh>
    <rPh sb="272" eb="273">
      <t>ガツ</t>
    </rPh>
    <rPh sb="274" eb="276">
      <t>レイワ</t>
    </rPh>
    <rPh sb="277" eb="278">
      <t>ネン</t>
    </rPh>
    <rPh sb="279" eb="280">
      <t>ガツ</t>
    </rPh>
    <rPh sb="281" eb="284">
      <t>ダンカイテキ</t>
    </rPh>
    <rPh sb="285" eb="287">
      <t>カイテイ</t>
    </rPh>
    <rPh sb="289" eb="290">
      <t>オコナ</t>
    </rPh>
    <rPh sb="307" eb="309">
      <t>ショウライ</t>
    </rPh>
    <rPh sb="314" eb="317">
      <t>ゲスイドウ</t>
    </rPh>
    <rPh sb="317" eb="319">
      <t>ジギョウ</t>
    </rPh>
    <rPh sb="322" eb="323">
      <t>テキ</t>
    </rPh>
    <rPh sb="325" eb="328">
      <t>アンテイテキ</t>
    </rPh>
    <rPh sb="329" eb="331">
      <t>ケイエイ</t>
    </rPh>
    <rPh sb="336" eb="338">
      <t>モクテキ</t>
    </rPh>
    <rPh sb="349" eb="351">
      <t>ケイエイ</t>
    </rPh>
    <rPh sb="351" eb="353">
      <t>センリャク</t>
    </rPh>
    <rPh sb="365" eb="367">
      <t>ネンゴ</t>
    </rPh>
    <rPh sb="368" eb="370">
      <t>レイワ</t>
    </rPh>
    <rPh sb="371" eb="373">
      <t>ネンド</t>
    </rPh>
    <rPh sb="374" eb="376">
      <t>メド</t>
    </rPh>
    <rPh sb="377" eb="379">
      <t>ミナオ</t>
    </rPh>
    <rPh sb="381" eb="382">
      <t>オコナ</t>
    </rPh>
    <rPh sb="383" eb="385">
      <t>ヨテイ</t>
    </rPh>
    <phoneticPr fontId="4"/>
  </si>
  <si>
    <t>①収益的収支比率
　地方公営企業法適用に伴う打切決算により、使用料や、流域下水道事業維持管理費負担金が一部反映されなかったことで、総収益、総費用ともに減少となった。総費用の減少幅に対し、総収益の減少幅の方が大きかったため、収益的収支比率は低下した。今後は、計画的な施設更新等による維持管理費の平準化とともに、適正な使用料体系への改定による収益の改善が必要である。
④企業債残高対事業規模比率
　地方公営企業法適用に伴う打切決算により、使用料が一部反映されなかったことで営業収益が減少したため、企業債残高対事業規模比率は上昇した。今後は、建設改良費の平準化に伴う企業債発行額の平準化と使用料体系の改定による営業収益の改善が必要である。
⑤経費回収率
　地方公営企業法適用に伴う打切決算により、使用料が一部反映されなかったため、経費回収率は低下した。平均値を大幅に下回る状況が続いている要因の１つとして使用料収入が少ないことが挙げられるため、早期の改善が必要である。
⑥汚水処理原価
　一般会計が負担すべき費用が減少したため、当該数値は増加した。近年は同水準で推移し、平均値を下回っているが、下水道事業単体での持続可能な経営を目指すには、計画的な施設更新等による維持管理費の平準化とともに、不明水対策による有収水量の増加を図る必要がある。
⑧水洗化率
　年間を通じた普及促進活動により比率が上昇したが、平均値を下回る状況は続いているため、今後も戸別訪問による粘り強い活動を通じて、比率を向上させることが必要である。</t>
    <rPh sb="444" eb="446">
      <t>イッパン</t>
    </rPh>
    <rPh sb="446" eb="448">
      <t>カイケイ</t>
    </rPh>
    <rPh sb="449" eb="451">
      <t>フタン</t>
    </rPh>
    <rPh sb="454" eb="456">
      <t>ヒヨウ</t>
    </rPh>
    <rPh sb="457" eb="459">
      <t>ゲンショウ</t>
    </rPh>
    <rPh sb="469" eb="47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</si>
</sst>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28-4EE3-9AEC-33EA1A2C91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D928-4EE3-9AEC-33EA1A2C91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7C-4717-B8FC-E9ECC40E14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3C7C-4717-B8FC-E9ECC40E14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75.260000000000005</c:v>
                </c:pt>
                <c:pt idx="1">
                  <c:v>78.39</c:v>
                </c:pt>
                <c:pt idx="2">
                  <c:v>81.16</c:v>
                </c:pt>
                <c:pt idx="3">
                  <c:v>84.21</c:v>
                </c:pt>
                <c:pt idx="4">
                  <c:v>87.29</c:v>
                </c:pt>
              </c:numCache>
            </c:numRef>
          </c:val>
          <c:extLst>
            <c:ext xmlns:c16="http://schemas.microsoft.com/office/drawing/2014/chart" uri="{C3380CC4-5D6E-409C-BE32-E72D297353CC}">
              <c16:uniqueId val="{00000000-2D26-4272-B453-26744E15A9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2D26-4272-B453-26744E15A9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77.209999999999994</c:v>
                </c:pt>
                <c:pt idx="1">
                  <c:v>76.78</c:v>
                </c:pt>
                <c:pt idx="2">
                  <c:v>73.900000000000006</c:v>
                </c:pt>
                <c:pt idx="3">
                  <c:v>80.180000000000007</c:v>
                </c:pt>
                <c:pt idx="4">
                  <c:v>77.02</c:v>
                </c:pt>
              </c:numCache>
            </c:numRef>
          </c:val>
          <c:extLst>
            <c:ext xmlns:c16="http://schemas.microsoft.com/office/drawing/2014/chart" uri="{C3380CC4-5D6E-409C-BE32-E72D297353CC}">
              <c16:uniqueId val="{00000000-37D7-4067-81B7-9EB35C3FC7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D7-4067-81B7-9EB35C3FC7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5-4286-99C8-74BE79D508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5-4286-99C8-74BE79D508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B2-492E-BA64-D665D4BB3F5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B2-492E-BA64-D665D4BB3F5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26-4F98-BC32-97F8D97FF0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26-4F98-BC32-97F8D97FF0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27-468B-B811-ECBCBEAB0C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27-468B-B811-ECBCBEAB0C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1348.19</c:v>
                </c:pt>
                <c:pt idx="1">
                  <c:v>1281.67</c:v>
                </c:pt>
                <c:pt idx="2">
                  <c:v>1228.8599999999999</c:v>
                </c:pt>
                <c:pt idx="3">
                  <c:v>1155.26</c:v>
                </c:pt>
                <c:pt idx="4">
                  <c:v>1367</c:v>
                </c:pt>
              </c:numCache>
            </c:numRef>
          </c:val>
          <c:extLst>
            <c:ext xmlns:c16="http://schemas.microsoft.com/office/drawing/2014/chart" uri="{C3380CC4-5D6E-409C-BE32-E72D297353CC}">
              <c16:uniqueId val="{00000000-0CDF-452C-898B-F246A52445D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0CDF-452C-898B-F246A52445D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66.87</c:v>
                </c:pt>
                <c:pt idx="1">
                  <c:v>66.77</c:v>
                </c:pt>
                <c:pt idx="2">
                  <c:v>66.03</c:v>
                </c:pt>
                <c:pt idx="3">
                  <c:v>66.38</c:v>
                </c:pt>
                <c:pt idx="4">
                  <c:v>54.23</c:v>
                </c:pt>
              </c:numCache>
            </c:numRef>
          </c:val>
          <c:extLst>
            <c:ext xmlns:c16="http://schemas.microsoft.com/office/drawing/2014/chart" uri="{C3380CC4-5D6E-409C-BE32-E72D297353CC}">
              <c16:uniqueId val="{00000000-D2EA-4EEC-BB08-03FAC25549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D2EA-4EEC-BB08-03FAC25549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153.02000000000001</c:v>
                </c:pt>
              </c:numCache>
            </c:numRef>
          </c:val>
          <c:extLst>
            <c:ext xmlns:c16="http://schemas.microsoft.com/office/drawing/2014/chart" uri="{C3380CC4-5D6E-409C-BE32-E72D297353CC}">
              <c16:uniqueId val="{00000000-6025-4AA0-B975-E9B610B8B1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6025-4AA0-B975-E9B610B8B1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　西尾市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Ad</v>
      </c>
      <c r="X8" s="84"/>
      <c r="Y8" s="84"/>
      <c r="Z8" s="84"/>
      <c r="AA8" s="84"/>
      <c r="AB8" s="84"/>
      <c r="AC8" s="84"/>
      <c r="AD8" s="85" t="str">
        <f>データ!$M$6</f>
        <v>非設置</v>
      </c>
      <c r="AE8" s="85"/>
      <c r="AF8" s="85"/>
      <c r="AG8" s="85"/>
      <c r="AH8" s="85"/>
      <c r="AI8" s="85"/>
      <c r="AJ8" s="85"/>
      <c r="AK8" s="3"/>
      <c r="AL8" s="81">
        <f>データ!S6</f>
        <v>172350</v>
      </c>
      <c r="AM8" s="81"/>
      <c r="AN8" s="81"/>
      <c r="AO8" s="81"/>
      <c r="AP8" s="81"/>
      <c r="AQ8" s="81"/>
      <c r="AR8" s="81"/>
      <c r="AS8" s="81"/>
      <c r="AT8" s="80">
        <f>データ!T6</f>
        <v>161.22</v>
      </c>
      <c r="AU8" s="80"/>
      <c r="AV8" s="80"/>
      <c r="AW8" s="80"/>
      <c r="AX8" s="80"/>
      <c r="AY8" s="80"/>
      <c r="AZ8" s="80"/>
      <c r="BA8" s="80"/>
      <c r="BB8" s="80">
        <f>データ!U6</f>
        <v>1069.04</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73.510000000000005</v>
      </c>
      <c r="Q10" s="80"/>
      <c r="R10" s="80"/>
      <c r="S10" s="80"/>
      <c r="T10" s="80"/>
      <c r="U10" s="80"/>
      <c r="V10" s="80"/>
      <c r="W10" s="80">
        <f>データ!Q6</f>
        <v>89.76</v>
      </c>
      <c r="X10" s="80"/>
      <c r="Y10" s="80"/>
      <c r="Z10" s="80"/>
      <c r="AA10" s="80"/>
      <c r="AB10" s="80"/>
      <c r="AC10" s="80"/>
      <c r="AD10" s="81">
        <f>データ!R6</f>
        <v>1595</v>
      </c>
      <c r="AE10" s="81"/>
      <c r="AF10" s="81"/>
      <c r="AG10" s="81"/>
      <c r="AH10" s="81"/>
      <c r="AI10" s="81"/>
      <c r="AJ10" s="81"/>
      <c r="AK10" s="2"/>
      <c r="AL10" s="81">
        <f>データ!V6</f>
        <v>126516</v>
      </c>
      <c r="AM10" s="81"/>
      <c r="AN10" s="81"/>
      <c r="AO10" s="81"/>
      <c r="AP10" s="81"/>
      <c r="AQ10" s="81"/>
      <c r="AR10" s="81"/>
      <c r="AS10" s="81"/>
      <c r="AT10" s="80">
        <f>データ!W6</f>
        <v>27.77</v>
      </c>
      <c r="AU10" s="80"/>
      <c r="AV10" s="80"/>
      <c r="AW10" s="80"/>
      <c r="AX10" s="80"/>
      <c r="AY10" s="80"/>
      <c r="AZ10" s="80"/>
      <c r="BA10" s="80"/>
      <c r="BB10" s="80">
        <f>データ!X6</f>
        <v>4555.8500000000004</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118</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bYPZtisW9KZm2PqOHzSX8V1WZsGD3fBg+jcXM9OshRpd+X61saP1kHP02qIqek+4Hjk1q0M8eTNDBkhB0ESKdw==" saltValue="sBLV/caGykQ/DYHJw97V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232131</v>
      </c>
      <c r="D6" s="33">
        <f t="shared" si="3"/>
        <v>47</v>
      </c>
      <c r="E6" s="33">
        <f t="shared" si="3"/>
        <v>17</v>
      </c>
      <c r="F6" s="33">
        <f t="shared" si="3"/>
        <v>1</v>
      </c>
      <c r="G6" s="33">
        <f t="shared" si="3"/>
        <v>0</v>
      </c>
      <c r="H6" s="33" t="str">
        <f t="shared" si="3"/>
        <v>愛知県　西尾市</v>
      </c>
      <c r="I6" s="33" t="str">
        <f t="shared" si="3"/>
        <v>法非適用</v>
      </c>
      <c r="J6" s="33" t="str">
        <f t="shared" si="3"/>
        <v>下水道事業</v>
      </c>
      <c r="K6" s="33" t="str">
        <f t="shared" si="3"/>
        <v>公共下水道</v>
      </c>
      <c r="L6" s="33" t="str">
        <f t="shared" si="3"/>
        <v>Ad</v>
      </c>
      <c r="M6" s="33" t="str">
        <f t="shared" si="3"/>
        <v>非設置</v>
      </c>
      <c r="N6" s="34" t="str">
        <f t="shared" si="3"/>
        <v>-</v>
      </c>
      <c r="O6" s="34" t="str">
        <f t="shared" si="3"/>
        <v>該当数値なし</v>
      </c>
      <c r="P6" s="34">
        <f t="shared" si="3"/>
        <v>73.510000000000005</v>
      </c>
      <c r="Q6" s="34">
        <f t="shared" si="3"/>
        <v>89.76</v>
      </c>
      <c r="R6" s="34">
        <f t="shared" si="3"/>
        <v>1595</v>
      </c>
      <c r="S6" s="34">
        <f t="shared" si="3"/>
        <v>172350</v>
      </c>
      <c r="T6" s="34">
        <f t="shared" si="3"/>
        <v>161.22</v>
      </c>
      <c r="U6" s="34">
        <f t="shared" si="3"/>
        <v>1069.04</v>
      </c>
      <c r="V6" s="34">
        <f t="shared" si="3"/>
        <v>126516</v>
      </c>
      <c r="W6" s="34">
        <f t="shared" si="3"/>
        <v>27.77</v>
      </c>
      <c r="X6" s="34">
        <f t="shared" si="3"/>
        <v>4555.8500000000004</v>
      </c>
      <c r="Y6" s="35">
        <f>IF(Y7="",NA(),Y7)</f>
        <v>77.209999999999994</v>
      </c>
      <c r="Z6" s="35">
        <f t="shared" ref="Z6:AH6" si="4">IF(Z7="",NA(),Z7)</f>
        <v>76.78</v>
      </c>
      <c r="AA6" s="35">
        <f t="shared" si="4"/>
        <v>73.900000000000006</v>
      </c>
      <c r="AB6" s="35">
        <f t="shared" si="4"/>
        <v>80.180000000000007</v>
      </c>
      <c r="AC6" s="35">
        <f t="shared" si="4"/>
        <v>77.02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1348.19</v>
      </c>
      <c r="BG6" s="35">
        <f t="shared" ref="BG6:BO6" si="7">IF(BG7="",NA(),BG7)</f>
        <v>1281.67</v>
      </c>
      <c r="BH6" s="35">
        <f t="shared" si="7"/>
        <v>1228.8599999999999</v>
      </c>
      <c r="BI6" s="35">
        <f t="shared" si="7"/>
        <v>1155.26</v>
      </c>
      <c r="BJ6" s="35">
        <f t="shared" si="7"/>
        <v>1367</v>
      </c>
      <c r="BK6" s="35">
        <f t="shared" si="7"/>
        <v>1017.47</v>
      </c>
      <c r="BL6" s="35">
        <f t="shared" si="7"/>
        <v>970.35</v>
      </c>
      <c r="BM6" s="35">
        <f t="shared" si="7"/>
        <v>917.29</v>
      </c>
      <c r="BN6" s="35">
        <f t="shared" si="7"/>
        <v>875.53</v>
      </c>
      <c r="BO6" s="35">
        <f t="shared" si="7"/>
        <v>867.39</v>
      </c>
      <c r="BP6" s="34" t="str">
        <f>IF(BP7="","",IF(BP7="-","【-】","【"&amp;SUBSTITUTE(TEXT(BP7,"#,##0.00"),"-","△")&amp;"】"))</f>
        <v>【682.51】</v>
      </c>
      <c r="BQ6" s="35">
        <f>IF(BQ7="",NA(),BQ7)</f>
        <v>66.87</v>
      </c>
      <c r="BR6" s="35">
        <f t="shared" ref="BR6:BZ6" si="8">IF(BR7="",NA(),BR7)</f>
        <v>66.77</v>
      </c>
      <c r="BS6" s="35">
        <f t="shared" si="8"/>
        <v>66.03</v>
      </c>
      <c r="BT6" s="35">
        <f t="shared" si="8"/>
        <v>66.38</v>
      </c>
      <c r="BU6" s="35">
        <f t="shared" si="8"/>
        <v>54.23</v>
      </c>
      <c r="BV6" s="35">
        <f t="shared" si="8"/>
        <v>96.37</v>
      </c>
      <c r="BW6" s="35">
        <f t="shared" si="8"/>
        <v>99.26</v>
      </c>
      <c r="BX6" s="35">
        <f t="shared" si="8"/>
        <v>99.67</v>
      </c>
      <c r="BY6" s="35">
        <f t="shared" si="8"/>
        <v>99.83</v>
      </c>
      <c r="BZ6" s="35">
        <f t="shared" si="8"/>
        <v>100.91</v>
      </c>
      <c r="CA6" s="34" t="str">
        <f>IF(CA7="","",IF(CA7="-","【-】","【"&amp;SUBSTITUTE(TEXT(CA7,"#,##0.00"),"-","△")&amp;"】"))</f>
        <v>【100.34】</v>
      </c>
      <c r="CB6" s="35">
        <f>IF(CB7="",NA(),CB7)</f>
        <v>150</v>
      </c>
      <c r="CC6" s="35">
        <f t="shared" ref="CC6:CK6" si="9">IF(CC7="",NA(),CC7)</f>
        <v>150</v>
      </c>
      <c r="CD6" s="35">
        <f t="shared" si="9"/>
        <v>150</v>
      </c>
      <c r="CE6" s="35">
        <f t="shared" si="9"/>
        <v>150</v>
      </c>
      <c r="CF6" s="35">
        <f t="shared" si="9"/>
        <v>153.02000000000001</v>
      </c>
      <c r="CG6" s="35">
        <f t="shared" si="9"/>
        <v>162.65</v>
      </c>
      <c r="CH6" s="35">
        <f t="shared" si="9"/>
        <v>159.53</v>
      </c>
      <c r="CI6" s="35">
        <f t="shared" si="9"/>
        <v>159.6</v>
      </c>
      <c r="CJ6" s="35">
        <f t="shared" si="9"/>
        <v>158.94</v>
      </c>
      <c r="CK6" s="35">
        <f t="shared" si="9"/>
        <v>158.04</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75.260000000000005</v>
      </c>
      <c r="CY6" s="35">
        <f t="shared" ref="CY6:DG6" si="11">IF(CY7="",NA(),CY7)</f>
        <v>78.39</v>
      </c>
      <c r="CZ6" s="35">
        <f t="shared" si="11"/>
        <v>81.16</v>
      </c>
      <c r="DA6" s="35">
        <f t="shared" si="11"/>
        <v>84.21</v>
      </c>
      <c r="DB6" s="35">
        <f t="shared" si="11"/>
        <v>87.29</v>
      </c>
      <c r="DC6" s="35">
        <f t="shared" si="11"/>
        <v>93.38</v>
      </c>
      <c r="DD6" s="35">
        <f t="shared" si="11"/>
        <v>93.5</v>
      </c>
      <c r="DE6" s="35">
        <f t="shared" si="11"/>
        <v>93.86</v>
      </c>
      <c r="DF6" s="35">
        <f t="shared" si="11"/>
        <v>93.96</v>
      </c>
      <c r="DG6" s="35">
        <f t="shared" si="11"/>
        <v>94.06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0.22</v>
      </c>
      <c r="EK6" s="35">
        <f t="shared" si="14"/>
        <v>0.28000000000000003</v>
      </c>
      <c r="EL6" s="35">
        <f t="shared" si="14"/>
        <v>0.21</v>
      </c>
      <c r="EM6" s="35">
        <f t="shared" si="14"/>
        <v>0.25</v>
      </c>
      <c r="EN6" s="35">
        <f t="shared" si="14"/>
        <v>0.21</v>
      </c>
      <c r="EO6" s="34" t="str">
        <f>IF(EO7="","",IF(EO7="-","【-】","【"&amp;SUBSTITUTE(TEXT(EO7,"#,##0.00"),"-","△")&amp;"】"))</f>
        <v>【0.22】</v>
      </c>
    </row>
    <row r="7" spans="1:145" s="36" customFormat="1" x14ac:dyDescent="0.15">
      <c r="A7" s="28"/>
      <c r="B7" s="37">
        <v>2019</v>
      </c>
      <c r="C7" s="37">
        <v>232131</v>
      </c>
      <c r="D7" s="37">
        <v>47</v>
      </c>
      <c r="E7" s="37">
        <v>17</v>
      </c>
      <c r="F7" s="37">
        <v>1</v>
      </c>
      <c r="G7" s="37">
        <v>0</v>
      </c>
      <c r="H7" s="37" t="s">
        <v>98</v>
      </c>
      <c r="I7" s="37" t="s">
        <v>99</v>
      </c>
      <c r="J7" s="37" t="s">
        <v>100</v>
      </c>
      <c r="K7" s="37" t="s">
        <v>101</v>
      </c>
      <c r="L7" s="37" t="s">
        <v>102</v>
      </c>
      <c r="M7" s="37" t="s">
        <v>103</v>
      </c>
      <c r="N7" s="38" t="s">
        <v>104</v>
      </c>
      <c r="O7" s="38" t="s">
        <v>105</v>
      </c>
      <c r="P7" s="38">
        <v>73.510000000000005</v>
      </c>
      <c r="Q7" s="38">
        <v>89.76</v>
      </c>
      <c r="R7" s="38">
        <v>1595</v>
      </c>
      <c r="S7" s="38">
        <v>172350</v>
      </c>
      <c r="T7" s="38">
        <v>161.22</v>
      </c>
      <c r="U7" s="38">
        <v>1069.04</v>
      </c>
      <c r="V7" s="38">
        <v>126516</v>
      </c>
      <c r="W7" s="38">
        <v>27.77</v>
      </c>
      <c r="X7" s="38">
        <v>4555.8500000000004</v>
      </c>
      <c r="Y7" s="38">
        <v>77.209999999999994</v>
      </c>
      <c r="Z7" s="38">
        <v>76.78</v>
      </c>
      <c r="AA7" s="38">
        <v>73.900000000000006</v>
      </c>
      <c r="AB7" s="38">
        <v>80.180000000000007</v>
      </c>
      <c r="AC7" s="38">
        <v>77.02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1348.19</v>
      </c>
      <c r="BG7" s="38">
        <v>1281.67</v>
      </c>
      <c r="BH7" s="38">
        <v>1228.8599999999999</v>
      </c>
      <c r="BI7" s="38">
        <v>1155.26</v>
      </c>
      <c r="BJ7" s="38">
        <v>1367</v>
      </c>
      <c r="BK7" s="38">
        <v>1017.47</v>
      </c>
      <c r="BL7" s="38">
        <v>970.35</v>
      </c>
      <c r="BM7" s="38">
        <v>917.29</v>
      </c>
      <c r="BN7" s="38">
        <v>875.53</v>
      </c>
      <c r="BO7" s="38">
        <v>867.39</v>
      </c>
      <c r="BP7" s="38">
        <v>682.51</v>
      </c>
      <c r="BQ7" s="38">
        <v>66.87</v>
      </c>
      <c r="BR7" s="38">
        <v>66.77</v>
      </c>
      <c r="BS7" s="38">
        <v>66.03</v>
      </c>
      <c r="BT7" s="38">
        <v>66.38</v>
      </c>
      <c r="BU7" s="38">
        <v>54.23</v>
      </c>
      <c r="BV7" s="38">
        <v>96.37</v>
      </c>
      <c r="BW7" s="38">
        <v>99.26</v>
      </c>
      <c r="BX7" s="38">
        <v>99.67</v>
      </c>
      <c r="BY7" s="38">
        <v>99.83</v>
      </c>
      <c r="BZ7" s="38">
        <v>100.91</v>
      </c>
      <c r="CA7" s="38">
        <v>100.34</v>
      </c>
      <c r="CB7" s="38">
        <v>150</v>
      </c>
      <c r="CC7" s="38">
        <v>150</v>
      </c>
      <c r="CD7" s="38">
        <v>150</v>
      </c>
      <c r="CE7" s="38">
        <v>150</v>
      </c>
      <c r="CF7" s="38">
        <v>153.02000000000001</v>
      </c>
      <c r="CG7" s="38">
        <v>162.65</v>
      </c>
      <c r="CH7" s="38">
        <v>159.53</v>
      </c>
      <c r="CI7" s="38">
        <v>159.6</v>
      </c>
      <c r="CJ7" s="38">
        <v>158.94</v>
      </c>
      <c r="CK7" s="38">
        <v>158.04</v>
      </c>
      <c r="CL7" s="38">
        <v>136.15</v>
      </c>
      <c r="CM7" s="38" t="s">
        <v>104</v>
      </c>
      <c r="CN7" s="38" t="s">
        <v>104</v>
      </c>
      <c r="CO7" s="38" t="s">
        <v>104</v>
      </c>
      <c r="CP7" s="38" t="s">
        <v>104</v>
      </c>
      <c r="CQ7" s="38" t="s">
        <v>104</v>
      </c>
      <c r="CR7" s="38">
        <v>66.63</v>
      </c>
      <c r="CS7" s="38">
        <v>67.040000000000006</v>
      </c>
      <c r="CT7" s="38">
        <v>66.34</v>
      </c>
      <c r="CU7" s="38">
        <v>67.069999999999993</v>
      </c>
      <c r="CV7" s="38">
        <v>66.78</v>
      </c>
      <c r="CW7" s="38">
        <v>59.64</v>
      </c>
      <c r="CX7" s="38">
        <v>75.260000000000005</v>
      </c>
      <c r="CY7" s="38">
        <v>78.39</v>
      </c>
      <c r="CZ7" s="38">
        <v>81.16</v>
      </c>
      <c r="DA7" s="38">
        <v>84.21</v>
      </c>
      <c r="DB7" s="38">
        <v>87.29</v>
      </c>
      <c r="DC7" s="38">
        <v>93.38</v>
      </c>
      <c r="DD7" s="38">
        <v>93.5</v>
      </c>
      <c r="DE7" s="38">
        <v>93.86</v>
      </c>
      <c r="DF7" s="38">
        <v>93.96</v>
      </c>
      <c r="DG7" s="38">
        <v>94.06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0.22</v>
      </c>
      <c r="EK7" s="38">
        <v>0.28000000000000003</v>
      </c>
      <c r="EL7" s="38">
        <v>0.21</v>
      </c>
      <c r="EM7" s="38">
        <v>0.25</v>
      </c>
      <c r="EN7" s="38">
        <v>0.21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2021-01-26T05:36:08Z</cp:lastPrinted>
  <dcterms:created xsi:type="dcterms:W3CDTF">2020-12-04T02:47:16Z</dcterms:created>
  <dcterms:modified xsi:type="dcterms:W3CDTF">2021-02-22T02:11:27Z</dcterms:modified>
  <cp:category/>
</cp:coreProperties>
</file>