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17_常滑市\"/>
    </mc:Choice>
  </mc:AlternateContent>
  <workbookProtection workbookAlgorithmName="SHA-512" workbookHashValue="pooCHN7LAa89fpcVYwQ6+UGydVAlpi/0GLFrgsTVfTinymN0e1zjJTVSekvSl1EKzK8LpqjmHF7WY1EXkaRwdw==" workbookSaltValue="Z3xmOHV7SSjzN0ibiaPsNA==" workbookSpinCount="100000"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<sst xmlns="http://schemas.openxmlformats.org/spreadsheetml/2006/main" count="236" uniqueCount="116">
  <si>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</si>
  <si>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</si>
  <si>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</si>
  <si>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</si>
  <si>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</si>
  <si>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</si>
  <si>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</si>
  <si>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</si>
  <si>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</si>
  <si>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</si>
  <si>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</si>
  <si>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</si>
  <si>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</si>
  <si>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</si>
  <si>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</si>
  <si>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</si>
  <si>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</si>
  <si>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</si>
  <si>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</si>
  <si>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</si>
  <si>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</si>
  <si>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</si>
  <si>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</si>
  <si>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</si>
  <si>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</si>
  <si>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</si>
  <si>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</si>
  <si>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</si>
  <si>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</si>
  <si>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</si>
  <si>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</si>
  <si>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</si>
  <si>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</si>
  <si>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</si>
  <si>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</si>
  <si>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</si>
  <si>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</si>
  <si>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</si>
  <si>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</si>
  <si>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</si>
  <si>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</si>
  <si>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</si>
  <si>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</si>
  <si>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</si>
  <si>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</si>
  <si>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</si>
  <si>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</si>
  <si>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</si>
  <si>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</si>
  <si>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</si>
  <si>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</si>
  <si>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</si>
  <si>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</si>
  <si>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</si>
  <si>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</si>
  <si>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</si>
  <si>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</si>
  <si>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</si>
  <si>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</si>
  <si>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</si>
  <si>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</si>
  <si>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</si>
  <si>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</si>
  <si>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</si>
  <si>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</si>
  <si>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</si>
  <si>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</si>
  <si>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</si>
  <si>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</si>
  <si>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</si>
  <si>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</si>
  <si>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</si>
  <si>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</si>
  <si>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</si>
  <si>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Bd2</t>
  </si>
  <si>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</si>
  <si>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</si>
  <si>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</si>
  <si>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</si>
  <si>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</si>
  <si>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</si>
  <si>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</si>
  <si>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</si>
  <si>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</si>
  <si>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</si>
  <si>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</si>
  <si>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</si>
  <si>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</si>
  <si>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</si>
  <si>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</si>
  <si>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</si>
  <si>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</si>
  <si>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</si>
  <si>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</si>
  <si>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</si>
  <si>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</si>
  <si>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</si>
  <si>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常滑市</t>
  </si>
  <si>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</si>
  <si>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</si>
  <si>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</si>
  <si>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</si>
  <si>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</si>
  <si>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</si>
  <si>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</si>
  <si>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</si>
  <si>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</si>
  <si>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</si>
  <si>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</si>
  <si>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</si>
  <si>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</si>
  <si>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</si>
  <si>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</si>
  <si>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供用開始が平成13年度と公共下水道の歴史としては浅いが、終末処理場の機器・施設類は順次更新時期を迎え、維持管理費が増加傾向にあるため、効果的、効率的な維持管理に努め、支出を抑制する必要がある。
　また、大規模事業所接続による有収水量の増加があるものの、整備面積を年々増やしている上に、一般家庭の接続が充分でないことから、水洗化率が低水準にあり、その改善対策に取り組んでいかなければならない。
　今後は、こうした課題を充分整理した上で、建設改良費に充当する市債の元利償還金など、予算に占める大きな負担も考慮しつつ、事業全体の経営を念頭に置き、平成28年度に策定した経営戦略を活用して持続的かつ安定的な経営基盤の強化に取り組んでいく。
　さらに、令和2年度の公営企業会計適用に合わせて経営戦略の見直しを行い、その後も3～5年単位で定期的に見直しを行っていく。</t>
  </si>
  <si>
    <t xml:space="preserve"> 法適用に伴う打ち切り決算により、総収益及び総費用が前年度と比べて減少したが、地方債償還金は増加したため、①収益的収支比率は低下した。企業債現在高のうち一般会計負担分が減少したため、④企業債残高対事業規模比率は上昇した。
　土地区画整理区域における住宅新築や大規模事業所の接続によって有収水量が対前年度比で増加している。⑤経費回収率は、打ち切り決算により下水道使用料収入の一部が未納になったため低下した。⑥汚水処理原価は、打ち切り決算により汚水処理費の一部が未払金になったため、低下した。
　空港島において、ホテル等の大規模施設が開業したため、⑦施設利用率が増加した。
　常滑市は、毎年度整備面積を拡大しているが、各戸の接続が十分に進んでいない状況であるため、⑧水洗化率は、類似団体の平均と比較して低水準にある。こうした状況の中、加入促進のための戸別訪問を行う等の努力を重ねているが、水洗化率の伸びは鈍い。良好な経営状態を維持するには、水洗化率を向上させ、使用料収入を増加させることが重要であるため、今後、一層の水洗化率向上の取り組みが必要と考えている。
</t>
    <rPh sb="1" eb="2">
      <t>ホウ</t>
    </rPh>
    <rPh sb="2" eb="4">
      <t>テキヨウ</t>
    </rPh>
    <rPh sb="5" eb="6">
      <t>トモナ</t>
    </rPh>
    <rPh sb="17" eb="20">
      <t>ソウシュウエキ</t>
    </rPh>
    <rPh sb="20" eb="21">
      <t>オヨ</t>
    </rPh>
    <rPh sb="22" eb="25">
      <t>ソウヒヨウ</t>
    </rPh>
    <rPh sb="33" eb="35">
      <t>ゲンショウ</t>
    </rPh>
    <rPh sb="39" eb="42">
      <t>チホウサイ</t>
    </rPh>
    <rPh sb="42" eb="45">
      <t>ショウカンキン</t>
    </rPh>
    <rPh sb="46" eb="48">
      <t>ゾウカ</t>
    </rPh>
    <rPh sb="62" eb="64">
      <t>テイカ</t>
    </rPh>
    <rPh sb="67" eb="69">
      <t>キギョウ</t>
    </rPh>
    <rPh sb="69" eb="70">
      <t>サイ</t>
    </rPh>
    <rPh sb="70" eb="72">
      <t>ゲンザイ</t>
    </rPh>
    <rPh sb="72" eb="73">
      <t>ダカ</t>
    </rPh>
    <rPh sb="76" eb="78">
      <t>イッパン</t>
    </rPh>
    <rPh sb="78" eb="80">
      <t>カイケイ</t>
    </rPh>
    <rPh sb="80" eb="82">
      <t>フタン</t>
    </rPh>
    <rPh sb="82" eb="83">
      <t>ブン</t>
    </rPh>
    <rPh sb="84" eb="86">
      <t>ゲンショウ</t>
    </rPh>
    <rPh sb="105" eb="107">
      <t>ジョウショウ</t>
    </rPh>
    <rPh sb="186" eb="188">
      <t>イチブ</t>
    </rPh>
    <rPh sb="197" eb="199">
      <t>テイカ</t>
    </rPh>
    <rPh sb="203" eb="205">
      <t>オスイ</t>
    </rPh>
    <rPh sb="205" eb="207">
      <t>ショリ</t>
    </rPh>
    <rPh sb="207" eb="209">
      <t>ゲンカ</t>
    </rPh>
    <rPh sb="211" eb="212">
      <t>ダ</t>
    </rPh>
    <rPh sb="213" eb="214">
      <t>セツ</t>
    </rPh>
    <rPh sb="215" eb="217">
      <t>ケッサン</t>
    </rPh>
    <rPh sb="220" eb="222">
      <t>オスイ</t>
    </rPh>
    <rPh sb="222" eb="224">
      <t>ショリ</t>
    </rPh>
    <rPh sb="224" eb="225">
      <t>ヒ</t>
    </rPh>
    <rPh sb="226" eb="228">
      <t>イチブ</t>
    </rPh>
    <rPh sb="229" eb="232">
      <t>ミバライキン</t>
    </rPh>
    <rPh sb="239" eb="241">
      <t>テイカ</t>
    </rPh>
    <rPh sb="246" eb="248">
      <t>クウコウ</t>
    </rPh>
    <rPh sb="248" eb="249">
      <t>シマ</t>
    </rPh>
    <rPh sb="257" eb="258">
      <t>ナド</t>
    </rPh>
    <rPh sb="259" eb="262">
      <t>ダイキボ</t>
    </rPh>
    <rPh sb="262" eb="264">
      <t>シセツ</t>
    </rPh>
    <rPh sb="265" eb="267">
      <t>カイギョウ</t>
    </rPh>
    <rPh sb="273" eb="275">
      <t>シセツ</t>
    </rPh>
    <rPh sb="275" eb="278">
      <t>リヨウリツ</t>
    </rPh>
    <rPh sb="279" eb="281">
      <t>ゾウカ</t>
    </rPh>
    <rPh sb="286" eb="289">
      <t>トコナメシ</t>
    </rPh>
    <rPh sb="313" eb="315">
      <t>ジュウブン</t>
    </rPh>
    <rPh sb="342" eb="344">
      <t>ヘイキン</t>
    </rPh>
    <rPh sb="403" eb="405">
      <t>リョウコウ</t>
    </rPh>
    <rPh sb="406" eb="408">
      <t>ケイエイ</t>
    </rPh>
    <rPh sb="408" eb="410">
      <t>ジョウタイ</t>
    </rPh>
    <rPh sb="411" eb="413">
      <t>イジ</t>
    </rPh>
    <rPh sb="418" eb="421">
      <t>スイセンカ</t>
    </rPh>
    <rPh sb="421" eb="422">
      <t>リツ</t>
    </rPh>
    <rPh sb="423" eb="425">
      <t>コウジョウ</t>
    </rPh>
    <rPh sb="428" eb="431">
      <t>シヨウリョウ</t>
    </rPh>
    <rPh sb="431" eb="433">
      <t>シュウニュウ</t>
    </rPh>
    <rPh sb="434" eb="436">
      <t>ゾウカ</t>
    </rPh>
    <rPh sb="442" eb="444">
      <t>ジュウヨウ</t>
    </rPh>
    <phoneticPr fontId="1"/>
  </si>
  <si>
    <r>
      <t>　管渠は耐用年数が経過していないため老朽化対策としての修繕・更新化は実施していない。
　空港島、りんくう地区及び市街地の一部にはハイセラミック管が埋設されているため、平成29年にカメラ調査を行い、計画的に内面補修と管更生を実施している。
　令和２年度に公共下水道に統合する集落排水地区について、不明水等の対策のため、平成30年度にカメラ調査を行い、その調査結果をもとに計画的に管</t>
    </r>
    <r>
      <rPr>
        <sz val="11"/>
        <rFont val="ＭＳ ゴシック"/>
        <family val="3"/>
        <charset val="128"/>
      </rPr>
      <t>更生</t>
    </r>
    <r>
      <rPr>
        <sz val="11"/>
        <color theme="1"/>
        <rFont val="ＭＳ ゴシック"/>
        <family val="3"/>
        <charset val="128"/>
      </rPr>
      <t xml:space="preserve">及び内面補修を実施していく。
</t>
    </r>
    <rPh sb="18" eb="21">
      <t>ロウキュウカ</t>
    </rPh>
    <rPh sb="21" eb="23">
      <t>タイサク</t>
    </rPh>
    <rPh sb="73" eb="75">
      <t>マイセツ</t>
    </rPh>
    <rPh sb="95" eb="96">
      <t>オコナ</t>
    </rPh>
    <rPh sb="98" eb="101">
      <t>ケイカクテキ</t>
    </rPh>
    <rPh sb="102" eb="104">
      <t>ナイメン</t>
    </rPh>
    <rPh sb="104" eb="106">
      <t>ホシュウ</t>
    </rPh>
    <rPh sb="107" eb="108">
      <t>カン</t>
    </rPh>
    <rPh sb="108" eb="110">
      <t>コウセイ</t>
    </rPh>
    <rPh sb="111" eb="113">
      <t>ジッシ</t>
    </rPh>
    <rPh sb="132" eb="134">
      <t>トウゴウ</t>
    </rPh>
    <rPh sb="140" eb="142">
      <t>チク</t>
    </rPh>
    <rPh sb="184" eb="187">
      <t>ケイカクテキ</t>
    </rPh>
    <rPh sb="189" eb="191">
      <t>コウセイ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</si>
</sst>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2"/>
      <color theme="1"/>
      <name val="ＭＳ ゴシック"/>
      <family val="3"/>
      <charset val="128"/>
    </font>
    <font>
      <b/>
      <vertAlign val="superscrip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BB-475D-AE69-579B82FF2C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0.15</c:v>
                </c:pt>
                <c:pt idx="2">
                  <c:v>0.16</c:v>
                </c:pt>
                <c:pt idx="3">
                  <c:v>0.13</c:v>
                </c:pt>
                <c:pt idx="4">
                  <c:v>0.12</c:v>
                </c:pt>
              </c:numCache>
            </c:numRef>
          </c:val>
          <c:smooth val="0"/>
          <c:extLst>
            <c:ext xmlns:c16="http://schemas.microsoft.com/office/drawing/2014/chart" uri="{C3380CC4-5D6E-409C-BE32-E72D297353CC}">
              <c16:uniqueId val="{00000001-ABBB-475D-AE69-579B82FF2C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53.49</c:v>
                </c:pt>
                <c:pt idx="1">
                  <c:v>57.85</c:v>
                </c:pt>
                <c:pt idx="2">
                  <c:v>60.57</c:v>
                </c:pt>
                <c:pt idx="3">
                  <c:v>64.48</c:v>
                </c:pt>
                <c:pt idx="4">
                  <c:v>68.55</c:v>
                </c:pt>
              </c:numCache>
            </c:numRef>
          </c:val>
          <c:extLst>
            <c:ext xmlns:c16="http://schemas.microsoft.com/office/drawing/2014/chart" uri="{C3380CC4-5D6E-409C-BE32-E72D297353CC}">
              <c16:uniqueId val="{00000000-ACC3-40CD-B50B-EBFCA3BF2A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53.51</c:v>
                </c:pt>
                <c:pt idx="2">
                  <c:v>53.5</c:v>
                </c:pt>
                <c:pt idx="3">
                  <c:v>52.58</c:v>
                </c:pt>
                <c:pt idx="4">
                  <c:v>61.4</c:v>
                </c:pt>
              </c:numCache>
            </c:numRef>
          </c:val>
          <c:smooth val="0"/>
          <c:extLst>
            <c:ext xmlns:c16="http://schemas.microsoft.com/office/drawing/2014/chart" uri="{C3380CC4-5D6E-409C-BE32-E72D297353CC}">
              <c16:uniqueId val="{00000001-ACC3-40CD-B50B-EBFCA3BF2A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61.04</c:v>
                </c:pt>
                <c:pt idx="1">
                  <c:v>64.59</c:v>
                </c:pt>
                <c:pt idx="2">
                  <c:v>65.48</c:v>
                </c:pt>
                <c:pt idx="3">
                  <c:v>65.349999999999994</c:v>
                </c:pt>
                <c:pt idx="4">
                  <c:v>66.540000000000006</c:v>
                </c:pt>
              </c:numCache>
            </c:numRef>
          </c:val>
          <c:extLst>
            <c:ext xmlns:c16="http://schemas.microsoft.com/office/drawing/2014/chart" uri="{C3380CC4-5D6E-409C-BE32-E72D297353CC}">
              <c16:uniqueId val="{00000000-C925-4AE3-9A85-4997122928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83.91</c:v>
                </c:pt>
                <c:pt idx="2">
                  <c:v>83.51</c:v>
                </c:pt>
                <c:pt idx="3">
                  <c:v>83.02</c:v>
                </c:pt>
                <c:pt idx="4">
                  <c:v>86.28</c:v>
                </c:pt>
              </c:numCache>
            </c:numRef>
          </c:val>
          <c:smooth val="0"/>
          <c:extLst>
            <c:ext xmlns:c16="http://schemas.microsoft.com/office/drawing/2014/chart" uri="{C3380CC4-5D6E-409C-BE32-E72D297353CC}">
              <c16:uniqueId val="{00000001-C925-4AE3-9A85-4997122928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65.56</c:v>
                </c:pt>
                <c:pt idx="1">
                  <c:v>81.95</c:v>
                </c:pt>
                <c:pt idx="2">
                  <c:v>90.86</c:v>
                </c:pt>
                <c:pt idx="3">
                  <c:v>96.3</c:v>
                </c:pt>
                <c:pt idx="4">
                  <c:v>95.86</c:v>
                </c:pt>
              </c:numCache>
            </c:numRef>
          </c:val>
          <c:extLst>
            <c:ext xmlns:c16="http://schemas.microsoft.com/office/drawing/2014/chart" uri="{C3380CC4-5D6E-409C-BE32-E72D297353CC}">
              <c16:uniqueId val="{00000000-4AA0-4BA9-87A8-98023B4007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A0-4BA9-87A8-98023B4007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6D-4F8D-91E4-69989E5D92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D-4F8D-91E4-69989E5D92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4-47DA-A2A8-BC6F239D4B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4-47DA-A2A8-BC6F239D4B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EB-4FC0-820B-CD5EED0D77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EB-4FC0-820B-CD5EED0D77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64-4220-B220-BA2588A67E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4-4220-B220-BA2588A67E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382.67</c:v>
                </c:pt>
                <c:pt idx="1">
                  <c:v>507.24</c:v>
                </c:pt>
                <c:pt idx="2">
                  <c:v>358.11</c:v>
                </c:pt>
                <c:pt idx="3">
                  <c:v>260.19</c:v>
                </c:pt>
                <c:pt idx="4">
                  <c:v>588.1</c:v>
                </c:pt>
              </c:numCache>
            </c:numRef>
          </c:val>
          <c:extLst>
            <c:ext xmlns:c16="http://schemas.microsoft.com/office/drawing/2014/chart" uri="{C3380CC4-5D6E-409C-BE32-E72D297353CC}">
              <c16:uniqueId val="{00000000-8C35-4D3F-915B-55D04921C7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1111.31</c:v>
                </c:pt>
                <c:pt idx="2">
                  <c:v>966.33</c:v>
                </c:pt>
                <c:pt idx="3">
                  <c:v>958.81</c:v>
                </c:pt>
                <c:pt idx="4">
                  <c:v>1028.05</c:v>
                </c:pt>
              </c:numCache>
            </c:numRef>
          </c:val>
          <c:smooth val="0"/>
          <c:extLst>
            <c:ext xmlns:c16="http://schemas.microsoft.com/office/drawing/2014/chart" uri="{C3380CC4-5D6E-409C-BE32-E72D297353CC}">
              <c16:uniqueId val="{00000001-8C35-4D3F-915B-55D04921C7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96.25</c:v>
                </c:pt>
                <c:pt idx="1">
                  <c:v>100</c:v>
                </c:pt>
                <c:pt idx="2">
                  <c:v>100</c:v>
                </c:pt>
                <c:pt idx="3">
                  <c:v>100.15</c:v>
                </c:pt>
                <c:pt idx="4">
                  <c:v>92.37</c:v>
                </c:pt>
              </c:numCache>
            </c:numRef>
          </c:val>
          <c:extLst>
            <c:ext xmlns:c16="http://schemas.microsoft.com/office/drawing/2014/chart" uri="{C3380CC4-5D6E-409C-BE32-E72D297353CC}">
              <c16:uniqueId val="{00000000-C318-4DE9-9588-0C8CD9D8C7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75.540000000000006</c:v>
                </c:pt>
                <c:pt idx="2">
                  <c:v>81.739999999999995</c:v>
                </c:pt>
                <c:pt idx="3">
                  <c:v>82.88</c:v>
                </c:pt>
                <c:pt idx="4">
                  <c:v>94.73</c:v>
                </c:pt>
              </c:numCache>
            </c:numRef>
          </c:val>
          <c:smooth val="0"/>
          <c:extLst>
            <c:ext xmlns:c16="http://schemas.microsoft.com/office/drawing/2014/chart" uri="{C3380CC4-5D6E-409C-BE32-E72D297353CC}">
              <c16:uniqueId val="{00000001-C318-4DE9-9588-0C8CD9D8C7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157.35</c:v>
                </c:pt>
                <c:pt idx="1">
                  <c:v>153.37</c:v>
                </c:pt>
                <c:pt idx="2">
                  <c:v>152.75</c:v>
                </c:pt>
                <c:pt idx="3">
                  <c:v>152.71</c:v>
                </c:pt>
                <c:pt idx="4">
                  <c:v>144.27000000000001</c:v>
                </c:pt>
              </c:numCache>
            </c:numRef>
          </c:val>
          <c:extLst>
            <c:ext xmlns:c16="http://schemas.microsoft.com/office/drawing/2014/chart" uri="{C3380CC4-5D6E-409C-BE32-E72D297353CC}">
              <c16:uniqueId val="{00000000-6D83-49C2-A96D-DAE373696A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207.96</c:v>
                </c:pt>
                <c:pt idx="2">
                  <c:v>194.31</c:v>
                </c:pt>
                <c:pt idx="3">
                  <c:v>190.99</c:v>
                </c:pt>
                <c:pt idx="4">
                  <c:v>160.91</c:v>
                </c:pt>
              </c:numCache>
            </c:numRef>
          </c:val>
          <c:smooth val="0"/>
          <c:extLst>
            <c:ext xmlns:c16="http://schemas.microsoft.com/office/drawing/2014/chart" uri="{C3380CC4-5D6E-409C-BE32-E72D297353CC}">
              <c16:uniqueId val="{00000001-6D83-49C2-A96D-DAE373696A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常滑市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Bd2</v>
      </c>
      <c r="X8" s="45"/>
      <c r="Y8" s="45"/>
      <c r="Z8" s="45"/>
      <c r="AA8" s="45"/>
      <c r="AB8" s="45"/>
      <c r="AC8" s="45"/>
      <c r="AD8" s="46" t="str">
        <f>データ!$M$6</f>
        <v>非設置</v>
      </c>
      <c r="AE8" s="46"/>
      <c r="AF8" s="46"/>
      <c r="AG8" s="46"/>
      <c r="AH8" s="46"/>
      <c r="AI8" s="46"/>
      <c r="AJ8" s="46"/>
      <c r="AK8" s="3"/>
      <c r="AL8" s="47">
        <f>データ!S6</f>
        <v>59313</v>
      </c>
      <c r="AM8" s="47"/>
      <c r="AN8" s="47"/>
      <c r="AO8" s="47"/>
      <c r="AP8" s="47"/>
      <c r="AQ8" s="47"/>
      <c r="AR8" s="47"/>
      <c r="AS8" s="47"/>
      <c r="AT8" s="48">
        <f>データ!T6</f>
        <v>55.9</v>
      </c>
      <c r="AU8" s="48"/>
      <c r="AV8" s="48"/>
      <c r="AW8" s="48"/>
      <c r="AX8" s="48"/>
      <c r="AY8" s="48"/>
      <c r="AZ8" s="48"/>
      <c r="BA8" s="48"/>
      <c r="BB8" s="48">
        <f>データ!U6</f>
        <v>1061.06</v>
      </c>
      <c r="BC8" s="48"/>
      <c r="BD8" s="48"/>
      <c r="BE8" s="48"/>
      <c r="BF8" s="48"/>
      <c r="BG8" s="48"/>
      <c r="BH8" s="48"/>
      <c r="BI8" s="48"/>
      <c r="BJ8" s="3"/>
      <c r="BK8" s="3"/>
      <c r="BL8" s="49" t="s">
        <v>15</v>
      </c>
      <c r="BM8" s="50"/>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23</v>
      </c>
      <c r="Q9" s="44"/>
      <c r="R9" s="44"/>
      <c r="S9" s="44"/>
      <c r="T9" s="44"/>
      <c r="U9" s="44"/>
      <c r="V9" s="44"/>
      <c r="W9" s="44" t="s">
        <v>26</v>
      </c>
      <c r="X9" s="44"/>
      <c r="Y9" s="44"/>
      <c r="Z9" s="44"/>
      <c r="AA9" s="44"/>
      <c r="AB9" s="44"/>
      <c r="AC9" s="44"/>
      <c r="AD9" s="44" t="s">
        <v>0</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30</v>
      </c>
      <c r="BC9" s="44"/>
      <c r="BD9" s="44"/>
      <c r="BE9" s="44"/>
      <c r="BF9" s="44"/>
      <c r="BG9" s="44"/>
      <c r="BH9" s="44"/>
      <c r="BI9" s="44"/>
      <c r="BJ9" s="3"/>
      <c r="BK9" s="3"/>
      <c r="BL9" s="51" t="s">
        <v>33</v>
      </c>
      <c r="BM9" s="52"/>
      <c r="BN9" s="18" t="s">
        <v>34</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50.93</v>
      </c>
      <c r="Q10" s="48"/>
      <c r="R10" s="48"/>
      <c r="S10" s="48"/>
      <c r="T10" s="48"/>
      <c r="U10" s="48"/>
      <c r="V10" s="48"/>
      <c r="W10" s="48">
        <f>データ!Q6</f>
        <v>94.63</v>
      </c>
      <c r="X10" s="48"/>
      <c r="Y10" s="48"/>
      <c r="Z10" s="48"/>
      <c r="AA10" s="48"/>
      <c r="AB10" s="48"/>
      <c r="AC10" s="48"/>
      <c r="AD10" s="47">
        <f>データ!R6</f>
        <v>1705</v>
      </c>
      <c r="AE10" s="47"/>
      <c r="AF10" s="47"/>
      <c r="AG10" s="47"/>
      <c r="AH10" s="47"/>
      <c r="AI10" s="47"/>
      <c r="AJ10" s="47"/>
      <c r="AK10" s="2"/>
      <c r="AL10" s="47">
        <f>データ!V6</f>
        <v>30254</v>
      </c>
      <c r="AM10" s="47"/>
      <c r="AN10" s="47"/>
      <c r="AO10" s="47"/>
      <c r="AP10" s="47"/>
      <c r="AQ10" s="47"/>
      <c r="AR10" s="47"/>
      <c r="AS10" s="47"/>
      <c r="AT10" s="48">
        <f>データ!W6</f>
        <v>11.32</v>
      </c>
      <c r="AU10" s="48"/>
      <c r="AV10" s="48"/>
      <c r="AW10" s="48"/>
      <c r="AX10" s="48"/>
      <c r="AY10" s="48"/>
      <c r="AZ10" s="48"/>
      <c r="BA10" s="48"/>
      <c r="BB10" s="48">
        <f>データ!X6</f>
        <v>2672.61</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38</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45</v>
      </c>
      <c r="F85" s="6" t="s">
        <v>47</v>
      </c>
      <c r="G85" s="6" t="s">
        <v>48</v>
      </c>
      <c r="H85" s="6" t="s">
        <v>42</v>
      </c>
      <c r="I85" s="6" t="s">
        <v>13</v>
      </c>
      <c r="J85" s="6" t="s">
        <v>49</v>
      </c>
      <c r="K85" s="6" t="s">
        <v>50</v>
      </c>
      <c r="L85" s="6" t="s">
        <v>31</v>
      </c>
      <c r="M85" s="6" t="s">
        <v>35</v>
      </c>
      <c r="N85" s="6" t="s">
        <v>51</v>
      </c>
      <c r="O85" s="6" t="s">
        <v>52</v>
      </c>
    </row>
    <row r="86" spans="1:78" hidden="1" x14ac:dyDescent="0.15">
      <c r="B86" s="6"/>
      <c r="C86" s="6"/>
      <c r="D86" s="6"/>
      <c r="E86" s="6" t="str">
        <f>データ!AI6</f>
        <v/>
      </c>
      <c r="F86" s="6" t="s">
        <v>39</v>
      </c>
      <c r="G86" s="6" t="s">
        <v>39</v>
      </c>
      <c r="H86" s="6" t="str">
        <f>データ!BP6</f>
        <v>【682.51】</v>
      </c>
      <c r="I86" s="6" t="str">
        <f>データ!CA6</f>
        <v>【100.34】</v>
      </c>
      <c r="J86" s="6" t="str">
        <f>データ!CL6</f>
        <v>【136.15】</v>
      </c>
      <c r="K86" s="6" t="str">
        <f>データ!CW6</f>
        <v>【59.64】</v>
      </c>
      <c r="L86" s="6" t="str">
        <f>データ!DH6</f>
        <v>【95.35】</v>
      </c>
      <c r="M86" s="6" t="s">
        <v>39</v>
      </c>
      <c r="N86" s="6" t="s">
        <v>39</v>
      </c>
      <c r="O86" s="6" t="str">
        <f>データ!EO6</f>
        <v>【0.22】</v>
      </c>
    </row>
  </sheetData>
  <sheetProtection algorithmName="SHA-512" hashValue="Dj30O/rzlHI1heORJmTTmZnw228DiIE8pppyBSU90uwhw7t/uQFBEyVxkgGVbx6EjChHdxVDxRuSh8UTPsTBWg==" saltValue="g4hX3bqUiFJ9Lte2HmmwL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7</v>
      </c>
      <c r="F3" s="30" t="s">
        <v>6</v>
      </c>
      <c r="G3" s="30" t="s">
        <v>22</v>
      </c>
      <c r="H3" s="79" t="s">
        <v>55</v>
      </c>
      <c r="I3" s="80"/>
      <c r="J3" s="80"/>
      <c r="K3" s="80"/>
      <c r="L3" s="80"/>
      <c r="M3" s="80"/>
      <c r="N3" s="80"/>
      <c r="O3" s="80"/>
      <c r="P3" s="80"/>
      <c r="Q3" s="80"/>
      <c r="R3" s="80"/>
      <c r="S3" s="80"/>
      <c r="T3" s="80"/>
      <c r="U3" s="80"/>
      <c r="V3" s="80"/>
      <c r="W3" s="80"/>
      <c r="X3" s="81"/>
      <c r="Y3" s="77"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11</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60</v>
      </c>
      <c r="B4" s="31"/>
      <c r="C4" s="31"/>
      <c r="D4" s="31"/>
      <c r="E4" s="31"/>
      <c r="F4" s="31"/>
      <c r="G4" s="31"/>
      <c r="H4" s="82"/>
      <c r="I4" s="83"/>
      <c r="J4" s="83"/>
      <c r="K4" s="83"/>
      <c r="L4" s="83"/>
      <c r="M4" s="83"/>
      <c r="N4" s="83"/>
      <c r="O4" s="83"/>
      <c r="P4" s="83"/>
      <c r="Q4" s="83"/>
      <c r="R4" s="83"/>
      <c r="S4" s="83"/>
      <c r="T4" s="83"/>
      <c r="U4" s="83"/>
      <c r="V4" s="83"/>
      <c r="W4" s="83"/>
      <c r="X4" s="84"/>
      <c r="Y4" s="78" t="s">
        <v>24</v>
      </c>
      <c r="Z4" s="78"/>
      <c r="AA4" s="78"/>
      <c r="AB4" s="78"/>
      <c r="AC4" s="78"/>
      <c r="AD4" s="78"/>
      <c r="AE4" s="78"/>
      <c r="AF4" s="78"/>
      <c r="AG4" s="78"/>
      <c r="AH4" s="78"/>
      <c r="AI4" s="78"/>
      <c r="AJ4" s="78" t="s">
        <v>46</v>
      </c>
      <c r="AK4" s="78"/>
      <c r="AL4" s="78"/>
      <c r="AM4" s="78"/>
      <c r="AN4" s="78"/>
      <c r="AO4" s="78"/>
      <c r="AP4" s="78"/>
      <c r="AQ4" s="78"/>
      <c r="AR4" s="78"/>
      <c r="AS4" s="78"/>
      <c r="AT4" s="78"/>
      <c r="AU4" s="78" t="s">
        <v>27</v>
      </c>
      <c r="AV4" s="78"/>
      <c r="AW4" s="78"/>
      <c r="AX4" s="78"/>
      <c r="AY4" s="78"/>
      <c r="AZ4" s="78"/>
      <c r="BA4" s="78"/>
      <c r="BB4" s="78"/>
      <c r="BC4" s="78"/>
      <c r="BD4" s="78"/>
      <c r="BE4" s="78"/>
      <c r="BF4" s="78" t="s">
        <v>61</v>
      </c>
      <c r="BG4" s="78"/>
      <c r="BH4" s="78"/>
      <c r="BI4" s="78"/>
      <c r="BJ4" s="78"/>
      <c r="BK4" s="78"/>
      <c r="BL4" s="78"/>
      <c r="BM4" s="78"/>
      <c r="BN4" s="78"/>
      <c r="BO4" s="78"/>
      <c r="BP4" s="78"/>
      <c r="BQ4" s="78" t="s">
        <v>3</v>
      </c>
      <c r="BR4" s="78"/>
      <c r="BS4" s="78"/>
      <c r="BT4" s="78"/>
      <c r="BU4" s="78"/>
      <c r="BV4" s="78"/>
      <c r="BW4" s="78"/>
      <c r="BX4" s="78"/>
      <c r="BY4" s="78"/>
      <c r="BZ4" s="78"/>
      <c r="CA4" s="78"/>
      <c r="CB4" s="78" t="s">
        <v>62</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28" t="s">
        <v>69</v>
      </c>
      <c r="B5" s="32"/>
      <c r="C5" s="32"/>
      <c r="D5" s="32"/>
      <c r="E5" s="32"/>
      <c r="F5" s="32"/>
      <c r="G5" s="32"/>
      <c r="H5" s="37" t="s">
        <v>57</v>
      </c>
      <c r="I5" s="37" t="s">
        <v>70</v>
      </c>
      <c r="J5" s="37" t="s">
        <v>71</v>
      </c>
      <c r="K5" s="37" t="s">
        <v>72</v>
      </c>
      <c r="L5" s="37" t="s">
        <v>73</v>
      </c>
      <c r="M5" s="37" t="s">
        <v>8</v>
      </c>
      <c r="N5" s="37" t="s">
        <v>75</v>
      </c>
      <c r="O5" s="37" t="s">
        <v>76</v>
      </c>
      <c r="P5" s="37" t="s">
        <v>77</v>
      </c>
      <c r="Q5" s="37" t="s">
        <v>78</v>
      </c>
      <c r="R5" s="37" t="s">
        <v>79</v>
      </c>
      <c r="S5" s="37" t="s">
        <v>80</v>
      </c>
      <c r="T5" s="37" t="s">
        <v>81</v>
      </c>
      <c r="U5" s="37" t="s">
        <v>63</v>
      </c>
      <c r="V5" s="37" t="s">
        <v>82</v>
      </c>
      <c r="W5" s="37" t="s">
        <v>83</v>
      </c>
      <c r="X5" s="37" t="s">
        <v>84</v>
      </c>
      <c r="Y5" s="37" t="s">
        <v>85</v>
      </c>
      <c r="Z5" s="37" t="s">
        <v>86</v>
      </c>
      <c r="AA5" s="37" t="s">
        <v>87</v>
      </c>
      <c r="AB5" s="37" t="s">
        <v>88</v>
      </c>
      <c r="AC5" s="37" t="s">
        <v>89</v>
      </c>
      <c r="AD5" s="37" t="s">
        <v>90</v>
      </c>
      <c r="AE5" s="37" t="s">
        <v>92</v>
      </c>
      <c r="AF5" s="37" t="s">
        <v>93</v>
      </c>
      <c r="AG5" s="37" t="s">
        <v>94</v>
      </c>
      <c r="AH5" s="37" t="s">
        <v>95</v>
      </c>
      <c r="AI5" s="37" t="s">
        <v>44</v>
      </c>
      <c r="AJ5" s="37" t="s">
        <v>85</v>
      </c>
      <c r="AK5" s="37" t="s">
        <v>86</v>
      </c>
      <c r="AL5" s="37" t="s">
        <v>87</v>
      </c>
      <c r="AM5" s="37" t="s">
        <v>88</v>
      </c>
      <c r="AN5" s="37" t="s">
        <v>89</v>
      </c>
      <c r="AO5" s="37" t="s">
        <v>90</v>
      </c>
      <c r="AP5" s="37" t="s">
        <v>92</v>
      </c>
      <c r="AQ5" s="37" t="s">
        <v>93</v>
      </c>
      <c r="AR5" s="37" t="s">
        <v>94</v>
      </c>
      <c r="AS5" s="37" t="s">
        <v>95</v>
      </c>
      <c r="AT5" s="37" t="s">
        <v>91</v>
      </c>
      <c r="AU5" s="37" t="s">
        <v>85</v>
      </c>
      <c r="AV5" s="37" t="s">
        <v>86</v>
      </c>
      <c r="AW5" s="37" t="s">
        <v>87</v>
      </c>
      <c r="AX5" s="37" t="s">
        <v>88</v>
      </c>
      <c r="AY5" s="37" t="s">
        <v>89</v>
      </c>
      <c r="AZ5" s="37" t="s">
        <v>90</v>
      </c>
      <c r="BA5" s="37" t="s">
        <v>92</v>
      </c>
      <c r="BB5" s="37" t="s">
        <v>93</v>
      </c>
      <c r="BC5" s="37" t="s">
        <v>94</v>
      </c>
      <c r="BD5" s="37" t="s">
        <v>95</v>
      </c>
      <c r="BE5" s="37" t="s">
        <v>91</v>
      </c>
      <c r="BF5" s="37" t="s">
        <v>85</v>
      </c>
      <c r="BG5" s="37" t="s">
        <v>86</v>
      </c>
      <c r="BH5" s="37" t="s">
        <v>87</v>
      </c>
      <c r="BI5" s="37" t="s">
        <v>88</v>
      </c>
      <c r="BJ5" s="37" t="s">
        <v>89</v>
      </c>
      <c r="BK5" s="37" t="s">
        <v>90</v>
      </c>
      <c r="BL5" s="37" t="s">
        <v>92</v>
      </c>
      <c r="BM5" s="37" t="s">
        <v>93</v>
      </c>
      <c r="BN5" s="37" t="s">
        <v>94</v>
      </c>
      <c r="BO5" s="37" t="s">
        <v>95</v>
      </c>
      <c r="BP5" s="37" t="s">
        <v>91</v>
      </c>
      <c r="BQ5" s="37" t="s">
        <v>85</v>
      </c>
      <c r="BR5" s="37" t="s">
        <v>86</v>
      </c>
      <c r="BS5" s="37" t="s">
        <v>87</v>
      </c>
      <c r="BT5" s="37" t="s">
        <v>88</v>
      </c>
      <c r="BU5" s="37" t="s">
        <v>89</v>
      </c>
      <c r="BV5" s="37" t="s">
        <v>90</v>
      </c>
      <c r="BW5" s="37" t="s">
        <v>92</v>
      </c>
      <c r="BX5" s="37" t="s">
        <v>93</v>
      </c>
      <c r="BY5" s="37" t="s">
        <v>94</v>
      </c>
      <c r="BZ5" s="37" t="s">
        <v>95</v>
      </c>
      <c r="CA5" s="37" t="s">
        <v>91</v>
      </c>
      <c r="CB5" s="37" t="s">
        <v>85</v>
      </c>
      <c r="CC5" s="37" t="s">
        <v>86</v>
      </c>
      <c r="CD5" s="37" t="s">
        <v>87</v>
      </c>
      <c r="CE5" s="37" t="s">
        <v>88</v>
      </c>
      <c r="CF5" s="37" t="s">
        <v>89</v>
      </c>
      <c r="CG5" s="37" t="s">
        <v>90</v>
      </c>
      <c r="CH5" s="37" t="s">
        <v>92</v>
      </c>
      <c r="CI5" s="37" t="s">
        <v>93</v>
      </c>
      <c r="CJ5" s="37" t="s">
        <v>94</v>
      </c>
      <c r="CK5" s="37" t="s">
        <v>95</v>
      </c>
      <c r="CL5" s="37" t="s">
        <v>91</v>
      </c>
      <c r="CM5" s="37" t="s">
        <v>85</v>
      </c>
      <c r="CN5" s="37" t="s">
        <v>86</v>
      </c>
      <c r="CO5" s="37" t="s">
        <v>87</v>
      </c>
      <c r="CP5" s="37" t="s">
        <v>88</v>
      </c>
      <c r="CQ5" s="37" t="s">
        <v>89</v>
      </c>
      <c r="CR5" s="37" t="s">
        <v>90</v>
      </c>
      <c r="CS5" s="37" t="s">
        <v>92</v>
      </c>
      <c r="CT5" s="37" t="s">
        <v>93</v>
      </c>
      <c r="CU5" s="37" t="s">
        <v>94</v>
      </c>
      <c r="CV5" s="37" t="s">
        <v>95</v>
      </c>
      <c r="CW5" s="37" t="s">
        <v>91</v>
      </c>
      <c r="CX5" s="37" t="s">
        <v>85</v>
      </c>
      <c r="CY5" s="37" t="s">
        <v>86</v>
      </c>
      <c r="CZ5" s="37" t="s">
        <v>87</v>
      </c>
      <c r="DA5" s="37" t="s">
        <v>88</v>
      </c>
      <c r="DB5" s="37" t="s">
        <v>89</v>
      </c>
      <c r="DC5" s="37" t="s">
        <v>90</v>
      </c>
      <c r="DD5" s="37" t="s">
        <v>92</v>
      </c>
      <c r="DE5" s="37" t="s">
        <v>93</v>
      </c>
      <c r="DF5" s="37" t="s">
        <v>94</v>
      </c>
      <c r="DG5" s="37" t="s">
        <v>95</v>
      </c>
      <c r="DH5" s="37" t="s">
        <v>91</v>
      </c>
      <c r="DI5" s="37" t="s">
        <v>85</v>
      </c>
      <c r="DJ5" s="37" t="s">
        <v>86</v>
      </c>
      <c r="DK5" s="37" t="s">
        <v>87</v>
      </c>
      <c r="DL5" s="37" t="s">
        <v>88</v>
      </c>
      <c r="DM5" s="37" t="s">
        <v>89</v>
      </c>
      <c r="DN5" s="37" t="s">
        <v>90</v>
      </c>
      <c r="DO5" s="37" t="s">
        <v>92</v>
      </c>
      <c r="DP5" s="37" t="s">
        <v>93</v>
      </c>
      <c r="DQ5" s="37" t="s">
        <v>94</v>
      </c>
      <c r="DR5" s="37" t="s">
        <v>95</v>
      </c>
      <c r="DS5" s="37" t="s">
        <v>91</v>
      </c>
      <c r="DT5" s="37" t="s">
        <v>85</v>
      </c>
      <c r="DU5" s="37" t="s">
        <v>86</v>
      </c>
      <c r="DV5" s="37" t="s">
        <v>87</v>
      </c>
      <c r="DW5" s="37" t="s">
        <v>88</v>
      </c>
      <c r="DX5" s="37" t="s">
        <v>89</v>
      </c>
      <c r="DY5" s="37" t="s">
        <v>90</v>
      </c>
      <c r="DZ5" s="37" t="s">
        <v>92</v>
      </c>
      <c r="EA5" s="37" t="s">
        <v>93</v>
      </c>
      <c r="EB5" s="37" t="s">
        <v>94</v>
      </c>
      <c r="EC5" s="37" t="s">
        <v>95</v>
      </c>
      <c r="ED5" s="37" t="s">
        <v>91</v>
      </c>
      <c r="EE5" s="37" t="s">
        <v>85</v>
      </c>
      <c r="EF5" s="37" t="s">
        <v>86</v>
      </c>
      <c r="EG5" s="37" t="s">
        <v>87</v>
      </c>
      <c r="EH5" s="37" t="s">
        <v>88</v>
      </c>
      <c r="EI5" s="37" t="s">
        <v>89</v>
      </c>
      <c r="EJ5" s="37" t="s">
        <v>90</v>
      </c>
      <c r="EK5" s="37" t="s">
        <v>92</v>
      </c>
      <c r="EL5" s="37" t="s">
        <v>93</v>
      </c>
      <c r="EM5" s="37" t="s">
        <v>94</v>
      </c>
      <c r="EN5" s="37" t="s">
        <v>95</v>
      </c>
      <c r="EO5" s="37" t="s">
        <v>91</v>
      </c>
    </row>
    <row r="6" spans="1:145" s="27" customFormat="1" x14ac:dyDescent="0.15">
      <c r="A6" s="28" t="s">
        <v>96</v>
      </c>
      <c r="B6" s="33">
        <f t="shared" ref="B6:X6" si="1">B7</f>
        <v>2019</v>
      </c>
      <c r="C6" s="33">
        <f t="shared" si="1"/>
        <v>232165</v>
      </c>
      <c r="D6" s="33">
        <f t="shared" si="1"/>
        <v>47</v>
      </c>
      <c r="E6" s="33">
        <f t="shared" si="1"/>
        <v>17</v>
      </c>
      <c r="F6" s="33">
        <f t="shared" si="1"/>
        <v>1</v>
      </c>
      <c r="G6" s="33">
        <f t="shared" si="1"/>
        <v>0</v>
      </c>
      <c r="H6" s="33" t="str">
        <f t="shared" si="1"/>
        <v>愛知県　常滑市</v>
      </c>
      <c r="I6" s="33" t="str">
        <f t="shared" si="1"/>
        <v>法非適用</v>
      </c>
      <c r="J6" s="33" t="str">
        <f t="shared" si="1"/>
        <v>下水道事業</v>
      </c>
      <c r="K6" s="33" t="str">
        <f t="shared" si="1"/>
        <v>公共下水道</v>
      </c>
      <c r="L6" s="33" t="str">
        <f t="shared" si="1"/>
        <v>Bd2</v>
      </c>
      <c r="M6" s="33" t="str">
        <f t="shared" si="1"/>
        <v>非設置</v>
      </c>
      <c r="N6" s="38" t="str">
        <f t="shared" si="1"/>
        <v>-</v>
      </c>
      <c r="O6" s="38" t="str">
        <f t="shared" si="1"/>
        <v>該当数値なし</v>
      </c>
      <c r="P6" s="38">
        <f t="shared" si="1"/>
        <v>50.93</v>
      </c>
      <c r="Q6" s="38">
        <f t="shared" si="1"/>
        <v>94.63</v>
      </c>
      <c r="R6" s="38">
        <f t="shared" si="1"/>
        <v>1705</v>
      </c>
      <c r="S6" s="38">
        <f t="shared" si="1"/>
        <v>59313</v>
      </c>
      <c r="T6" s="38">
        <f t="shared" si="1"/>
        <v>55.9</v>
      </c>
      <c r="U6" s="38">
        <f t="shared" si="1"/>
        <v>1061.06</v>
      </c>
      <c r="V6" s="38">
        <f t="shared" si="1"/>
        <v>30254</v>
      </c>
      <c r="W6" s="38">
        <f t="shared" si="1"/>
        <v>11.32</v>
      </c>
      <c r="X6" s="38">
        <f t="shared" si="1"/>
        <v>2672.61</v>
      </c>
      <c r="Y6" s="42">
        <f t="shared" ref="Y6:AH6" si="2">IF(Y7="",NA(),Y7)</f>
        <v>65.56</v>
      </c>
      <c r="Z6" s="42">
        <f t="shared" si="2"/>
        <v>81.95</v>
      </c>
      <c r="AA6" s="42">
        <f t="shared" si="2"/>
        <v>90.86</v>
      </c>
      <c r="AB6" s="42">
        <f t="shared" si="2"/>
        <v>96.3</v>
      </c>
      <c r="AC6" s="42">
        <f t="shared" si="2"/>
        <v>95.86</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382.67</v>
      </c>
      <c r="BG6" s="42">
        <f t="shared" si="5"/>
        <v>507.24</v>
      </c>
      <c r="BH6" s="42">
        <f t="shared" si="5"/>
        <v>358.11</v>
      </c>
      <c r="BI6" s="42">
        <f t="shared" si="5"/>
        <v>260.19</v>
      </c>
      <c r="BJ6" s="42">
        <f t="shared" si="5"/>
        <v>588.1</v>
      </c>
      <c r="BK6" s="42">
        <f t="shared" si="5"/>
        <v>1240.1600000000001</v>
      </c>
      <c r="BL6" s="42">
        <f t="shared" si="5"/>
        <v>1111.31</v>
      </c>
      <c r="BM6" s="42">
        <f t="shared" si="5"/>
        <v>966.33</v>
      </c>
      <c r="BN6" s="42">
        <f t="shared" si="5"/>
        <v>958.81</v>
      </c>
      <c r="BO6" s="42">
        <f t="shared" si="5"/>
        <v>1028.05</v>
      </c>
      <c r="BP6" s="38" t="str">
        <f>IF(BP7="","",IF(BP7="-","【-】","【"&amp;SUBSTITUTE(TEXT(BP7,"#,##0.00"),"-","△")&amp;"】"))</f>
        <v>【682.51】</v>
      </c>
      <c r="BQ6" s="42">
        <f t="shared" ref="BQ6:BZ6" si="6">IF(BQ7="",NA(),BQ7)</f>
        <v>96.25</v>
      </c>
      <c r="BR6" s="42">
        <f t="shared" si="6"/>
        <v>100</v>
      </c>
      <c r="BS6" s="42">
        <f t="shared" si="6"/>
        <v>100</v>
      </c>
      <c r="BT6" s="42">
        <f t="shared" si="6"/>
        <v>100.15</v>
      </c>
      <c r="BU6" s="42">
        <f t="shared" si="6"/>
        <v>92.37</v>
      </c>
      <c r="BV6" s="42">
        <f t="shared" si="6"/>
        <v>60.17</v>
      </c>
      <c r="BW6" s="42">
        <f t="shared" si="6"/>
        <v>75.540000000000006</v>
      </c>
      <c r="BX6" s="42">
        <f t="shared" si="6"/>
        <v>81.739999999999995</v>
      </c>
      <c r="BY6" s="42">
        <f t="shared" si="6"/>
        <v>82.88</v>
      </c>
      <c r="BZ6" s="42">
        <f t="shared" si="6"/>
        <v>94.73</v>
      </c>
      <c r="CA6" s="38" t="str">
        <f>IF(CA7="","",IF(CA7="-","【-】","【"&amp;SUBSTITUTE(TEXT(CA7,"#,##0.00"),"-","△")&amp;"】"))</f>
        <v>【100.34】</v>
      </c>
      <c r="CB6" s="42">
        <f t="shared" ref="CB6:CK6" si="7">IF(CB7="",NA(),CB7)</f>
        <v>157.35</v>
      </c>
      <c r="CC6" s="42">
        <f t="shared" si="7"/>
        <v>153.37</v>
      </c>
      <c r="CD6" s="42">
        <f t="shared" si="7"/>
        <v>152.75</v>
      </c>
      <c r="CE6" s="42">
        <f t="shared" si="7"/>
        <v>152.71</v>
      </c>
      <c r="CF6" s="42">
        <f t="shared" si="7"/>
        <v>144.27000000000001</v>
      </c>
      <c r="CG6" s="42">
        <f t="shared" si="7"/>
        <v>281.52999999999997</v>
      </c>
      <c r="CH6" s="42">
        <f t="shared" si="7"/>
        <v>207.96</v>
      </c>
      <c r="CI6" s="42">
        <f t="shared" si="7"/>
        <v>194.31</v>
      </c>
      <c r="CJ6" s="42">
        <f t="shared" si="7"/>
        <v>190.99</v>
      </c>
      <c r="CK6" s="42">
        <f t="shared" si="7"/>
        <v>160.91</v>
      </c>
      <c r="CL6" s="38" t="str">
        <f>IF(CL7="","",IF(CL7="-","【-】","【"&amp;SUBSTITUTE(TEXT(CL7,"#,##0.00"),"-","△")&amp;"】"))</f>
        <v>【136.15】</v>
      </c>
      <c r="CM6" s="42">
        <f t="shared" ref="CM6:CV6" si="8">IF(CM7="",NA(),CM7)</f>
        <v>53.49</v>
      </c>
      <c r="CN6" s="42">
        <f t="shared" si="8"/>
        <v>57.85</v>
      </c>
      <c r="CO6" s="42">
        <f t="shared" si="8"/>
        <v>60.57</v>
      </c>
      <c r="CP6" s="42">
        <f t="shared" si="8"/>
        <v>64.48</v>
      </c>
      <c r="CQ6" s="42">
        <f t="shared" si="8"/>
        <v>68.55</v>
      </c>
      <c r="CR6" s="42">
        <f t="shared" si="8"/>
        <v>44.89</v>
      </c>
      <c r="CS6" s="42">
        <f t="shared" si="8"/>
        <v>53.51</v>
      </c>
      <c r="CT6" s="42">
        <f t="shared" si="8"/>
        <v>53.5</v>
      </c>
      <c r="CU6" s="42">
        <f t="shared" si="8"/>
        <v>52.58</v>
      </c>
      <c r="CV6" s="42">
        <f t="shared" si="8"/>
        <v>61.4</v>
      </c>
      <c r="CW6" s="38" t="str">
        <f>IF(CW7="","",IF(CW7="-","【-】","【"&amp;SUBSTITUTE(TEXT(CW7,"#,##0.00"),"-","△")&amp;"】"))</f>
        <v>【59.64】</v>
      </c>
      <c r="CX6" s="42">
        <f t="shared" ref="CX6:DG6" si="9">IF(CX7="",NA(),CX7)</f>
        <v>61.04</v>
      </c>
      <c r="CY6" s="42">
        <f t="shared" si="9"/>
        <v>64.59</v>
      </c>
      <c r="CZ6" s="42">
        <f t="shared" si="9"/>
        <v>65.48</v>
      </c>
      <c r="DA6" s="42">
        <f t="shared" si="9"/>
        <v>65.349999999999994</v>
      </c>
      <c r="DB6" s="42">
        <f t="shared" si="9"/>
        <v>66.540000000000006</v>
      </c>
      <c r="DC6" s="42">
        <f t="shared" si="9"/>
        <v>64.89</v>
      </c>
      <c r="DD6" s="42">
        <f t="shared" si="9"/>
        <v>83.91</v>
      </c>
      <c r="DE6" s="42">
        <f t="shared" si="9"/>
        <v>83.51</v>
      </c>
      <c r="DF6" s="42">
        <f t="shared" si="9"/>
        <v>83.02</v>
      </c>
      <c r="DG6" s="42">
        <f t="shared" si="9"/>
        <v>86.28</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0.33</v>
      </c>
      <c r="EK6" s="42">
        <f t="shared" si="12"/>
        <v>0.15</v>
      </c>
      <c r="EL6" s="42">
        <f t="shared" si="12"/>
        <v>0.16</v>
      </c>
      <c r="EM6" s="42">
        <f t="shared" si="12"/>
        <v>0.13</v>
      </c>
      <c r="EN6" s="42">
        <f t="shared" si="12"/>
        <v>0.12</v>
      </c>
      <c r="EO6" s="38" t="str">
        <f>IF(EO7="","",IF(EO7="-","【-】","【"&amp;SUBSTITUTE(TEXT(EO7,"#,##0.00"),"-","△")&amp;"】"))</f>
        <v>【0.22】</v>
      </c>
    </row>
    <row r="7" spans="1:145" s="27" customFormat="1" x14ac:dyDescent="0.15">
      <c r="A7" s="28"/>
      <c r="B7" s="34">
        <v>2019</v>
      </c>
      <c r="C7" s="34">
        <v>232165</v>
      </c>
      <c r="D7" s="34">
        <v>47</v>
      </c>
      <c r="E7" s="34">
        <v>17</v>
      </c>
      <c r="F7" s="34">
        <v>1</v>
      </c>
      <c r="G7" s="34">
        <v>0</v>
      </c>
      <c r="H7" s="34" t="s">
        <v>97</v>
      </c>
      <c r="I7" s="34" t="s">
        <v>98</v>
      </c>
      <c r="J7" s="34" t="s">
        <v>99</v>
      </c>
      <c r="K7" s="34" t="s">
        <v>100</v>
      </c>
      <c r="L7" s="34" t="s">
        <v>74</v>
      </c>
      <c r="M7" s="34" t="s">
        <v>101</v>
      </c>
      <c r="N7" s="39" t="s">
        <v>39</v>
      </c>
      <c r="O7" s="39" t="s">
        <v>102</v>
      </c>
      <c r="P7" s="39">
        <v>50.93</v>
      </c>
      <c r="Q7" s="39">
        <v>94.63</v>
      </c>
      <c r="R7" s="39">
        <v>1705</v>
      </c>
      <c r="S7" s="39">
        <v>59313</v>
      </c>
      <c r="T7" s="39">
        <v>55.9</v>
      </c>
      <c r="U7" s="39">
        <v>1061.06</v>
      </c>
      <c r="V7" s="39">
        <v>30254</v>
      </c>
      <c r="W7" s="39">
        <v>11.32</v>
      </c>
      <c r="X7" s="39">
        <v>2672.61</v>
      </c>
      <c r="Y7" s="39">
        <v>65.56</v>
      </c>
      <c r="Z7" s="39">
        <v>81.95</v>
      </c>
      <c r="AA7" s="39">
        <v>90.86</v>
      </c>
      <c r="AB7" s="39">
        <v>96.3</v>
      </c>
      <c r="AC7" s="39">
        <v>95.86</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382.67</v>
      </c>
      <c r="BG7" s="39">
        <v>507.24</v>
      </c>
      <c r="BH7" s="39">
        <v>358.11</v>
      </c>
      <c r="BI7" s="39">
        <v>260.19</v>
      </c>
      <c r="BJ7" s="39">
        <v>588.1</v>
      </c>
      <c r="BK7" s="39">
        <v>1240.1600000000001</v>
      </c>
      <c r="BL7" s="39">
        <v>1111.31</v>
      </c>
      <c r="BM7" s="39">
        <v>966.33</v>
      </c>
      <c r="BN7" s="39">
        <v>958.81</v>
      </c>
      <c r="BO7" s="39">
        <v>1028.05</v>
      </c>
      <c r="BP7" s="39">
        <v>682.51</v>
      </c>
      <c r="BQ7" s="39">
        <v>96.25</v>
      </c>
      <c r="BR7" s="39">
        <v>100</v>
      </c>
      <c r="BS7" s="39">
        <v>100</v>
      </c>
      <c r="BT7" s="39">
        <v>100.15</v>
      </c>
      <c r="BU7" s="39">
        <v>92.37</v>
      </c>
      <c r="BV7" s="39">
        <v>60.17</v>
      </c>
      <c r="BW7" s="39">
        <v>75.540000000000006</v>
      </c>
      <c r="BX7" s="39">
        <v>81.739999999999995</v>
      </c>
      <c r="BY7" s="39">
        <v>82.88</v>
      </c>
      <c r="BZ7" s="39">
        <v>94.73</v>
      </c>
      <c r="CA7" s="39">
        <v>100.34</v>
      </c>
      <c r="CB7" s="39">
        <v>157.35</v>
      </c>
      <c r="CC7" s="39">
        <v>153.37</v>
      </c>
      <c r="CD7" s="39">
        <v>152.75</v>
      </c>
      <c r="CE7" s="39">
        <v>152.71</v>
      </c>
      <c r="CF7" s="39">
        <v>144.27000000000001</v>
      </c>
      <c r="CG7" s="39">
        <v>281.52999999999997</v>
      </c>
      <c r="CH7" s="39">
        <v>207.96</v>
      </c>
      <c r="CI7" s="39">
        <v>194.31</v>
      </c>
      <c r="CJ7" s="39">
        <v>190.99</v>
      </c>
      <c r="CK7" s="39">
        <v>160.91</v>
      </c>
      <c r="CL7" s="39">
        <v>136.15</v>
      </c>
      <c r="CM7" s="39">
        <v>53.49</v>
      </c>
      <c r="CN7" s="39">
        <v>57.85</v>
      </c>
      <c r="CO7" s="39">
        <v>60.57</v>
      </c>
      <c r="CP7" s="39">
        <v>64.48</v>
      </c>
      <c r="CQ7" s="39">
        <v>68.55</v>
      </c>
      <c r="CR7" s="39">
        <v>44.89</v>
      </c>
      <c r="CS7" s="39">
        <v>53.51</v>
      </c>
      <c r="CT7" s="39">
        <v>53.5</v>
      </c>
      <c r="CU7" s="39">
        <v>52.58</v>
      </c>
      <c r="CV7" s="39">
        <v>61.4</v>
      </c>
      <c r="CW7" s="39">
        <v>59.64</v>
      </c>
      <c r="CX7" s="39">
        <v>61.04</v>
      </c>
      <c r="CY7" s="39">
        <v>64.59</v>
      </c>
      <c r="CZ7" s="39">
        <v>65.48</v>
      </c>
      <c r="DA7" s="39">
        <v>65.349999999999994</v>
      </c>
      <c r="DB7" s="39">
        <v>66.540000000000006</v>
      </c>
      <c r="DC7" s="39">
        <v>64.89</v>
      </c>
      <c r="DD7" s="39">
        <v>83.91</v>
      </c>
      <c r="DE7" s="39">
        <v>83.51</v>
      </c>
      <c r="DF7" s="39">
        <v>83.02</v>
      </c>
      <c r="DG7" s="39">
        <v>86.28</v>
      </c>
      <c r="DH7" s="39">
        <v>95.35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0.33</v>
      </c>
      <c r="EK7" s="39">
        <v>0.15</v>
      </c>
      <c r="EL7" s="39">
        <v>0.16</v>
      </c>
      <c r="EM7" s="39">
        <v>0.13</v>
      </c>
      <c r="EN7" s="39">
        <v>0.12</v>
      </c>
      <c r="EO7" s="39">
        <v>0.22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2021-01-26T07:34:58Z</cp:lastPrinted>
  <dcterms:created xsi:type="dcterms:W3CDTF">2020-12-04T02:47:17Z</dcterms:created>
  <dcterms:modified xsi:type="dcterms:W3CDTF">2021-02-08T07:02:53Z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2021-02-08T00:45:24Z</vt:filetime>
  </property>
</Properties>
</file>