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22_東海市\"/>
    </mc:Choice>
  </mc:AlternateContent>
  <workbookProtection workbookAlgorithmName="SHA-512" workbookHashValue="KQQUtra9D2Id0tla0jkQO3tSS3hqnA0SUMPkLbn2DGqMz73hhA8jjFV4E6cqef7BLNKalRlcvZW927djhm15ww==" workbookSaltValue="2NGBfPQQHDcLhGf+5YhNB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<sst xmlns="http://schemas.openxmlformats.org/spreadsheetml/2006/main" count="236" uniqueCount="119">
  <si>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</si>
  <si>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</si>
  <si>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</si>
  <si>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</si>
  <si>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</si>
  <si>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</si>
  <si>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</si>
  <si>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</si>
  <si>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</si>
  <si>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</si>
  <si>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</si>
  <si>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</si>
  <si>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</si>
  <si>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</si>
  <si>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</si>
  <si>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</si>
  <si>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</si>
  <si>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</si>
  <si>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</si>
  <si>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</si>
  <si>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</si>
  <si>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</si>
  <si>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</si>
  <si>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</si>
  <si>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</si>
  <si>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</si>
  <si>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</si>
  <si>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</si>
  <si>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</si>
  <si>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</si>
  <si>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</si>
  <si>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</si>
  <si>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</si>
  <si>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</si>
  <si>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</si>
  <si>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</si>
  <si>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</si>
  <si>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</si>
  <si>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</si>
  <si>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</si>
  <si>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</si>
  <si>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</si>
  <si>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</si>
  <si>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</si>
  <si>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</si>
  <si>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</si>
  <si>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</si>
  <si>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</si>
  <si>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</si>
  <si>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</si>
  <si>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</si>
  <si>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</si>
  <si>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</si>
  <si>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</si>
  <si>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</si>
  <si>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</si>
  <si>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</si>
  <si>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</si>
  <si>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</si>
  <si>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</si>
  <si>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</si>
  <si>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</si>
  <si>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</si>
  <si>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</si>
  <si>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</si>
  <si>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</si>
  <si>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</si>
  <si>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</si>
  <si>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</si>
  <si>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</si>
  <si>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</si>
  <si>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</si>
  <si>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</si>
  <si>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</si>
  <si>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</si>
  <si>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</si>
  <si>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</si>
  <si>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</si>
  <si>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</si>
  <si>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</si>
  <si>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</si>
  <si>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</si>
  <si>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</si>
  <si>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</si>
  <si>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</si>
  <si>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</si>
  <si>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</si>
  <si>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</si>
  <si>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</si>
  <si>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</si>
  <si>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</si>
  <si>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</si>
  <si>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</si>
  <si>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</si>
  <si>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</si>
  <si>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</si>
  <si>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</si>
  <si>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</si>
  <si>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</si>
  <si>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</si>
  <si>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</si>
  <si>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</si>
  <si>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</si>
  <si>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</si>
  <si>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</si>
  <si>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</si>
  <si>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</si>
  <si>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</si>
  <si>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</si>
  <si>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</si>
  <si>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</si>
  <si>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</si>
  <si>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</si>
  <si>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</si>
  <si>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</si>
  <si>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</si>
  <si>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は、有形固定資産のうち償却対象資産や法定耐用年数（50年）を経過した管渠がないため、類似団体より低い数値となっている。引き続き、保有資産の老朽化の状況を踏まえて管渠の改善等に努めていきたい。</t>
    <phoneticPr fontId="4"/>
  </si>
  <si>
    <t>本市における、令和元年度末での管渠整備区域は1,502ha、普及率は86.4％となった。普及率向上のため、今後も生活環境整備の重点事業として整備促進に努めていきたい。
下水道事業の長期的に安定した経営には、健全性や計画性・透明性の向上が求められることから、本市では令和2年4月1日に地方公営企業法を適用した。令和元年度末の水洗化率は90.7％となったが、使用料収入の増加を図るため、今後も積極的な啓発活動を行い、水洗化率向上に努める必要がある。
なお、経営戦略については、平成30年度に策定済みであり、令和4年度に見直しを行う予定である。</t>
    <rPh sb="7" eb="9">
      <t>レイワ</t>
    </rPh>
    <rPh sb="9" eb="10">
      <t>ガン</t>
    </rPh>
    <rPh sb="128" eb="130">
      <t>ホンシ</t>
    </rPh>
    <rPh sb="132" eb="134">
      <t>レイワ</t>
    </rPh>
    <rPh sb="141" eb="143">
      <t>チホウ</t>
    </rPh>
    <rPh sb="143" eb="145">
      <t>コウエイ</t>
    </rPh>
    <rPh sb="145" eb="147">
      <t>キギョウ</t>
    </rPh>
    <rPh sb="154" eb="156">
      <t>レイワ</t>
    </rPh>
    <rPh sb="156" eb="158">
      <t>ガンネン</t>
    </rPh>
    <rPh sb="158" eb="159">
      <t>ド</t>
    </rPh>
    <rPh sb="159" eb="160">
      <t>マツ</t>
    </rPh>
    <rPh sb="191" eb="193">
      <t>コンゴ</t>
    </rPh>
    <rPh sb="194" eb="197">
      <t>セッキョクテキ</t>
    </rPh>
    <rPh sb="198" eb="200">
      <t>ケイハツ</t>
    </rPh>
    <rPh sb="200" eb="202">
      <t>カツドウ</t>
    </rPh>
    <rPh sb="203" eb="204">
      <t>オコナ</t>
    </rPh>
    <phoneticPr fontId="4"/>
  </si>
  <si>
    <t>①収益的収支比率について、本市では計画的に下水道整備を進めている状況にあり、多額の費用を要している。引き続き、国庫補助金等財源確保に努め整備を進めていき、使用料収入を増加させていきたい。平成30年度から令和元年度で減少した理由は、令和2年度から地方公営企業法を適用することに伴い、地方自治法上の特別会計が同年3月31日をもって終了したため（打切決算）、使用料の一部が未収となったこと等によるものである。
④企業債残高対事業規模比率について、平成30年度から令和元年度で増加した理由は、企業債残高の増加によるものである。ただし、類似団体よりは低く、投資規模等は適切であると考える。引き続き、計画的に必要な更新を行い、適切に管理していく必要がある。
⑤経費回収率について、平成30年度から令和元年度で減少した理由は、収益的収支比率と同様で使用料の一部が未収となったこと等によるものである。引き続き使用料の収納率向上に努める必要がある。
⑥汚水処理原価について、類似団体に近い数値となっており、効率的な汚水処理が実施されていると考える。引き続き、水洗化の啓発活動を継続し接続率向上に努め、有収水量の増加に向けて取り組む必要がある。
⑦施設利用率については、処理量に大きな変動があった場合や、将来的な管渠整備による供用開始区域の拡大及び下水道普及率の上昇に対応するため、56～64％で推移している。引き続き、管渠整備事業の進捗に従い施設の利用状況や規模の見直し等を計画的に実施していく必要がある。
⑧水洗化率については、類似団体より低い数値となっている。平成29年度から令和元年度で下降している理由は、水洗化戸数及び人口の増より処理区域内戸数及び人口の増の方が大きかったことによる。</t>
    <rPh sb="107" eb="109">
      <t>ゲンショウ</t>
    </rPh>
    <rPh sb="170" eb="172">
      <t>ウチキ</t>
    </rPh>
    <rPh sb="172" eb="174">
      <t>ケッサン</t>
    </rPh>
    <rPh sb="176" eb="179">
      <t>シヨウリョウ</t>
    </rPh>
    <rPh sb="180" eb="182">
      <t>イチブ</t>
    </rPh>
    <rPh sb="220" eb="222">
      <t>ヘイセイ</t>
    </rPh>
    <rPh sb="224" eb="225">
      <t>ネン</t>
    </rPh>
    <rPh sb="225" eb="226">
      <t>ド</t>
    </rPh>
    <rPh sb="228" eb="230">
      <t>レイワ</t>
    </rPh>
    <rPh sb="230" eb="232">
      <t>ガンネン</t>
    </rPh>
    <rPh sb="232" eb="233">
      <t>ド</t>
    </rPh>
    <rPh sb="234" eb="236">
      <t>ゾウカ</t>
    </rPh>
    <rPh sb="238" eb="240">
      <t>リユウ</t>
    </rPh>
    <rPh sb="242" eb="244">
      <t>キギョウ</t>
    </rPh>
    <rPh sb="244" eb="245">
      <t>サイ</t>
    </rPh>
    <rPh sb="245" eb="247">
      <t>ザンダカ</t>
    </rPh>
    <rPh sb="248" eb="250">
      <t>ゾウカ</t>
    </rPh>
    <rPh sb="334" eb="336">
      <t>ヘイセイ</t>
    </rPh>
    <rPh sb="342" eb="344">
      <t>レイワ</t>
    </rPh>
    <rPh sb="344" eb="346">
      <t>ガンネン</t>
    </rPh>
    <rPh sb="348" eb="350">
      <t>ゲンショウ</t>
    </rPh>
    <rPh sb="356" eb="359">
      <t>シュウエキテキ</t>
    </rPh>
    <rPh sb="359" eb="361">
      <t>シュウシ</t>
    </rPh>
    <rPh sb="361" eb="363">
      <t>ヒリツ</t>
    </rPh>
    <rPh sb="364" eb="366">
      <t>ドウヨウ</t>
    </rPh>
    <rPh sb="367" eb="370">
      <t>シヨウリョウ</t>
    </rPh>
    <rPh sb="371" eb="373">
      <t>イチブ</t>
    </rPh>
    <rPh sb="374" eb="376">
      <t>ミシュウ</t>
    </rPh>
    <rPh sb="382" eb="383">
      <t>トウ</t>
    </rPh>
    <rPh sb="638" eb="640">
      <t>ヒツヨウ</t>
    </rPh>
    <rPh sb="681" eb="683">
      <t>レイワ</t>
    </rPh>
    <rPh sb="683" eb="684">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</si>
</sst>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BA-4948-8C2A-43CE44CDC9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0.06</c:v>
                </c:pt>
                <c:pt idx="3">
                  <c:v>0.04</c:v>
                </c:pt>
                <c:pt idx="4">
                  <c:v>0.05</c:v>
                </c:pt>
              </c:numCache>
            </c:numRef>
          </c:val>
          <c:smooth val="0"/>
          <c:extLst>
            <c:ext xmlns:c16="http://schemas.microsoft.com/office/drawing/2014/chart" uri="{C3380CC4-5D6E-409C-BE32-E72D297353CC}">
              <c16:uniqueId val="{00000001-98BA-4948-8C2A-43CE44CDC9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56.76</c:v>
                </c:pt>
                <c:pt idx="1">
                  <c:v>57.79</c:v>
                </c:pt>
                <c:pt idx="2">
                  <c:v>58.64</c:v>
                </c:pt>
                <c:pt idx="3">
                  <c:v>60.39</c:v>
                </c:pt>
                <c:pt idx="4">
                  <c:v>63.26</c:v>
                </c:pt>
              </c:numCache>
            </c:numRef>
          </c:val>
          <c:extLst>
            <c:ext xmlns:c16="http://schemas.microsoft.com/office/drawing/2014/chart" uri="{C3380CC4-5D6E-409C-BE32-E72D297353CC}">
              <c16:uniqueId val="{00000000-750C-4108-BE5C-0A29994410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56.67</c:v>
                </c:pt>
                <c:pt idx="1">
                  <c:v>58.04</c:v>
                </c:pt>
                <c:pt idx="2">
                  <c:v>59.9</c:v>
                </c:pt>
                <c:pt idx="3">
                  <c:v>64.510000000000005</c:v>
                </c:pt>
                <c:pt idx="4">
                  <c:v>66.180000000000007</c:v>
                </c:pt>
              </c:numCache>
            </c:numRef>
          </c:val>
          <c:smooth val="0"/>
          <c:extLst>
            <c:ext xmlns:c16="http://schemas.microsoft.com/office/drawing/2014/chart" uri="{C3380CC4-5D6E-409C-BE32-E72D297353CC}">
              <c16:uniqueId val="{00000001-750C-4108-BE5C-0A29994410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93.47</c:v>
                </c:pt>
                <c:pt idx="1">
                  <c:v>93.42</c:v>
                </c:pt>
                <c:pt idx="2">
                  <c:v>94.57</c:v>
                </c:pt>
                <c:pt idx="3">
                  <c:v>90.9</c:v>
                </c:pt>
                <c:pt idx="4">
                  <c:v>90.75</c:v>
                </c:pt>
              </c:numCache>
            </c:numRef>
          </c:val>
          <c:extLst>
            <c:ext xmlns:c16="http://schemas.microsoft.com/office/drawing/2014/chart" uri="{C3380CC4-5D6E-409C-BE32-E72D297353CC}">
              <c16:uniqueId val="{00000000-3DF8-43E0-8D97-A0712D8F28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92.56</c:v>
                </c:pt>
                <c:pt idx="2">
                  <c:v>92.4</c:v>
                </c:pt>
                <c:pt idx="3">
                  <c:v>91.62</c:v>
                </c:pt>
                <c:pt idx="4">
                  <c:v>91.87</c:v>
                </c:pt>
              </c:numCache>
            </c:numRef>
          </c:val>
          <c:smooth val="0"/>
          <c:extLst>
            <c:ext xmlns:c16="http://schemas.microsoft.com/office/drawing/2014/chart" uri="{C3380CC4-5D6E-409C-BE32-E72D297353CC}">
              <c16:uniqueId val="{00000001-3DF8-43E0-8D97-A0712D8F28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88.68</c:v>
                </c:pt>
                <c:pt idx="1">
                  <c:v>91.3</c:v>
                </c:pt>
                <c:pt idx="2">
                  <c:v>90.75</c:v>
                </c:pt>
                <c:pt idx="3">
                  <c:v>90.91</c:v>
                </c:pt>
                <c:pt idx="4">
                  <c:v>90.34</c:v>
                </c:pt>
              </c:numCache>
            </c:numRef>
          </c:val>
          <c:extLst>
            <c:ext xmlns:c16="http://schemas.microsoft.com/office/drawing/2014/chart" uri="{C3380CC4-5D6E-409C-BE32-E72D297353CC}">
              <c16:uniqueId val="{00000000-C6CD-4B5F-8D8A-6601DE7304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CD-4B5F-8D8A-6601DE7304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A4-4928-9F1C-A3CAA8EBAD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A4-4928-9F1C-A3CAA8EBAD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5F-4D14-975E-E68EBC2DF2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F-4D14-975E-E68EBC2DF2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46-4F12-8EC1-7875AE8047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46-4F12-8EC1-7875AE8047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27-4ACC-91CE-C478C6480D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27-4ACC-91CE-C478C6480D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660.54</c:v>
                </c:pt>
                <c:pt idx="1">
                  <c:v>607.34</c:v>
                </c:pt>
                <c:pt idx="2">
                  <c:v>573.08000000000004</c:v>
                </c:pt>
                <c:pt idx="3">
                  <c:v>555.59</c:v>
                </c:pt>
                <c:pt idx="4">
                  <c:v>929.76</c:v>
                </c:pt>
              </c:numCache>
            </c:numRef>
          </c:val>
          <c:extLst>
            <c:ext xmlns:c16="http://schemas.microsoft.com/office/drawing/2014/chart" uri="{C3380CC4-5D6E-409C-BE32-E72D297353CC}">
              <c16:uniqueId val="{00000000-A38C-4B23-80C4-3665767DF7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1051.49</c:v>
                </c:pt>
                <c:pt idx="1">
                  <c:v>991.69</c:v>
                </c:pt>
                <c:pt idx="2">
                  <c:v>986.82</c:v>
                </c:pt>
                <c:pt idx="3">
                  <c:v>1023.34</c:v>
                </c:pt>
                <c:pt idx="4">
                  <c:v>1033.5999999999999</c:v>
                </c:pt>
              </c:numCache>
            </c:numRef>
          </c:val>
          <c:smooth val="0"/>
          <c:extLst>
            <c:ext xmlns:c16="http://schemas.microsoft.com/office/drawing/2014/chart" uri="{C3380CC4-5D6E-409C-BE32-E72D297353CC}">
              <c16:uniqueId val="{00000001-A38C-4B23-80C4-3665767DF7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75.13</c:v>
                </c:pt>
                <c:pt idx="1">
                  <c:v>82.94</c:v>
                </c:pt>
                <c:pt idx="2">
                  <c:v>82.84</c:v>
                </c:pt>
                <c:pt idx="3">
                  <c:v>82.37</c:v>
                </c:pt>
                <c:pt idx="4">
                  <c:v>69.25</c:v>
                </c:pt>
              </c:numCache>
            </c:numRef>
          </c:val>
          <c:extLst>
            <c:ext xmlns:c16="http://schemas.microsoft.com/office/drawing/2014/chart" uri="{C3380CC4-5D6E-409C-BE32-E72D297353CC}">
              <c16:uniqueId val="{00000000-7951-4F1B-8411-AF6ACA1914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80.11</c:v>
                </c:pt>
                <c:pt idx="1">
                  <c:v>84.53</c:v>
                </c:pt>
                <c:pt idx="2">
                  <c:v>84.02</c:v>
                </c:pt>
                <c:pt idx="3">
                  <c:v>82.26</c:v>
                </c:pt>
                <c:pt idx="4">
                  <c:v>85.39</c:v>
                </c:pt>
              </c:numCache>
            </c:numRef>
          </c:val>
          <c:smooth val="0"/>
          <c:extLst>
            <c:ext xmlns:c16="http://schemas.microsoft.com/office/drawing/2014/chart" uri="{C3380CC4-5D6E-409C-BE32-E72D297353CC}">
              <c16:uniqueId val="{00000001-7951-4F1B-8411-AF6ACA1914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164.92</c:v>
                </c:pt>
                <c:pt idx="1">
                  <c:v>150</c:v>
                </c:pt>
                <c:pt idx="2">
                  <c:v>150</c:v>
                </c:pt>
                <c:pt idx="3">
                  <c:v>150.52000000000001</c:v>
                </c:pt>
                <c:pt idx="4">
                  <c:v>150.34</c:v>
                </c:pt>
              </c:numCache>
            </c:numRef>
          </c:val>
          <c:extLst>
            <c:ext xmlns:c16="http://schemas.microsoft.com/office/drawing/2014/chart" uri="{C3380CC4-5D6E-409C-BE32-E72D297353CC}">
              <c16:uniqueId val="{00000000-F6D0-4949-8AF0-3A9DAF8D9D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162.66</c:v>
                </c:pt>
                <c:pt idx="1">
                  <c:v>154.69999999999999</c:v>
                </c:pt>
                <c:pt idx="2">
                  <c:v>154.83000000000001</c:v>
                </c:pt>
                <c:pt idx="3">
                  <c:v>154.25</c:v>
                </c:pt>
                <c:pt idx="4">
                  <c:v>150.96</c:v>
                </c:pt>
              </c:numCache>
            </c:numRef>
          </c:val>
          <c:smooth val="0"/>
          <c:extLst>
            <c:ext xmlns:c16="http://schemas.microsoft.com/office/drawing/2014/chart" uri="{C3380CC4-5D6E-409C-BE32-E72D297353CC}">
              <c16:uniqueId val="{00000001-F6D0-4949-8AF0-3A9DAF8D9D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東海市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Bc2</v>
      </c>
      <c r="X8" s="49"/>
      <c r="Y8" s="49"/>
      <c r="Z8" s="49"/>
      <c r="AA8" s="49"/>
      <c r="AB8" s="49"/>
      <c r="AC8" s="49"/>
      <c r="AD8" s="50" t="str">
        <f>データ!$M$6</f>
        <v>非設置</v>
      </c>
      <c r="AE8" s="50"/>
      <c r="AF8" s="50"/>
      <c r="AG8" s="50"/>
      <c r="AH8" s="50"/>
      <c r="AI8" s="50"/>
      <c r="AJ8" s="50"/>
      <c r="AK8" s="3"/>
      <c r="AL8" s="51">
        <f>データ!S6</f>
        <v>115058</v>
      </c>
      <c r="AM8" s="51"/>
      <c r="AN8" s="51"/>
      <c r="AO8" s="51"/>
      <c r="AP8" s="51"/>
      <c r="AQ8" s="51"/>
      <c r="AR8" s="51"/>
      <c r="AS8" s="51"/>
      <c r="AT8" s="46">
        <f>データ!T6</f>
        <v>43.43</v>
      </c>
      <c r="AU8" s="46"/>
      <c r="AV8" s="46"/>
      <c r="AW8" s="46"/>
      <c r="AX8" s="46"/>
      <c r="AY8" s="46"/>
      <c r="AZ8" s="46"/>
      <c r="BA8" s="46"/>
      <c r="BB8" s="46">
        <f>データ!U6</f>
        <v>2649.27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86.35</v>
      </c>
      <c r="Q10" s="46"/>
      <c r="R10" s="46"/>
      <c r="S10" s="46"/>
      <c r="T10" s="46"/>
      <c r="U10" s="46"/>
      <c r="V10" s="46"/>
      <c r="W10" s="46">
        <f>データ!Q6</f>
        <v>97.15</v>
      </c>
      <c r="X10" s="46"/>
      <c r="Y10" s="46"/>
      <c r="Z10" s="46"/>
      <c r="AA10" s="46"/>
      <c r="AB10" s="46"/>
      <c r="AC10" s="46"/>
      <c r="AD10" s="51">
        <f>データ!R6</f>
        <v>1920</v>
      </c>
      <c r="AE10" s="51"/>
      <c r="AF10" s="51"/>
      <c r="AG10" s="51"/>
      <c r="AH10" s="51"/>
      <c r="AI10" s="51"/>
      <c r="AJ10" s="51"/>
      <c r="AK10" s="2"/>
      <c r="AL10" s="51">
        <f>データ!V6</f>
        <v>99213</v>
      </c>
      <c r="AM10" s="51"/>
      <c r="AN10" s="51"/>
      <c r="AO10" s="51"/>
      <c r="AP10" s="51"/>
      <c r="AQ10" s="51"/>
      <c r="AR10" s="51"/>
      <c r="AS10" s="51"/>
      <c r="AT10" s="46">
        <f>データ!W6</f>
        <v>15.02</v>
      </c>
      <c r="AU10" s="46"/>
      <c r="AV10" s="46"/>
      <c r="AW10" s="46"/>
      <c r="AX10" s="46"/>
      <c r="AY10" s="46"/>
      <c r="AZ10" s="46"/>
      <c r="BA10" s="46"/>
      <c r="BB10" s="46">
        <f>データ!X6</f>
        <v>6605.39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1WeBqij17ZZz9XnoY7m1FNyL+Hy5rXj64tqbE0qd/CHexJgpZ3jeDYYIHcC9sostHaO+WPWbG4312TWePaiQMQ==" saltValue="Ta+5p8I/4WibICARmoqy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232220</v>
      </c>
      <c r="D6" s="33">
        <f t="shared" si="3"/>
        <v>47</v>
      </c>
      <c r="E6" s="33">
        <f t="shared" si="3"/>
        <v>17</v>
      </c>
      <c r="F6" s="33">
        <f t="shared" si="3"/>
        <v>1</v>
      </c>
      <c r="G6" s="33">
        <f t="shared" si="3"/>
        <v>0</v>
      </c>
      <c r="H6" s="33" t="str">
        <f t="shared" si="3"/>
        <v>愛知県　東海市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86.35</v>
      </c>
      <c r="Q6" s="34">
        <f t="shared" si="3"/>
        <v>97.15</v>
      </c>
      <c r="R6" s="34">
        <f t="shared" si="3"/>
        <v>1920</v>
      </c>
      <c r="S6" s="34">
        <f t="shared" si="3"/>
        <v>115058</v>
      </c>
      <c r="T6" s="34">
        <f t="shared" si="3"/>
        <v>43.43</v>
      </c>
      <c r="U6" s="34">
        <f t="shared" si="3"/>
        <v>2649.27</v>
      </c>
      <c r="V6" s="34">
        <f t="shared" si="3"/>
        <v>99213</v>
      </c>
      <c r="W6" s="34">
        <f t="shared" si="3"/>
        <v>15.02</v>
      </c>
      <c r="X6" s="34">
        <f t="shared" si="3"/>
        <v>6605.39</v>
      </c>
      <c r="Y6" s="35">
        <f>IF(Y7="",NA(),Y7)</f>
        <v>88.68</v>
      </c>
      <c r="Z6" s="35">
        <f t="shared" ref="Z6:AH6" si="4">IF(Z7="",NA(),Z7)</f>
        <v>91.3</v>
      </c>
      <c r="AA6" s="35">
        <f t="shared" si="4"/>
        <v>90.75</v>
      </c>
      <c r="AB6" s="35">
        <f t="shared" si="4"/>
        <v>90.91</v>
      </c>
      <c r="AC6" s="35">
        <f t="shared" si="4"/>
        <v>90.34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660.54</v>
      </c>
      <c r="BG6" s="35">
        <f t="shared" ref="BG6:BO6" si="7">IF(BG7="",NA(),BG7)</f>
        <v>607.34</v>
      </c>
      <c r="BH6" s="35">
        <f t="shared" si="7"/>
        <v>573.08000000000004</v>
      </c>
      <c r="BI6" s="35">
        <f t="shared" si="7"/>
        <v>555.59</v>
      </c>
      <c r="BJ6" s="35">
        <f t="shared" si="7"/>
        <v>929.76</v>
      </c>
      <c r="BK6" s="35">
        <f t="shared" si="7"/>
        <v>1051.49</v>
      </c>
      <c r="BL6" s="35">
        <f t="shared" si="7"/>
        <v>991.69</v>
      </c>
      <c r="BM6" s="35">
        <f t="shared" si="7"/>
        <v>986.82</v>
      </c>
      <c r="BN6" s="35">
        <f t="shared" si="7"/>
        <v>1023.34</v>
      </c>
      <c r="BO6" s="35">
        <f t="shared" si="7"/>
        <v>1033.5999999999999</v>
      </c>
      <c r="BP6" s="34" t="str">
        <f>IF(BP7="","",IF(BP7="-","【-】","【"&amp;SUBSTITUTE(TEXT(BP7,"#,##0.00"),"-","△")&amp;"】"))</f>
        <v>【682.51】</v>
      </c>
      <c r="BQ6" s="35">
        <f>IF(BQ7="",NA(),BQ7)</f>
        <v>75.13</v>
      </c>
      <c r="BR6" s="35">
        <f t="shared" ref="BR6:BZ6" si="8">IF(BR7="",NA(),BR7)</f>
        <v>82.94</v>
      </c>
      <c r="BS6" s="35">
        <f t="shared" si="8"/>
        <v>82.84</v>
      </c>
      <c r="BT6" s="35">
        <f t="shared" si="8"/>
        <v>82.37</v>
      </c>
      <c r="BU6" s="35">
        <f t="shared" si="8"/>
        <v>69.25</v>
      </c>
      <c r="BV6" s="35">
        <f t="shared" si="8"/>
        <v>80.11</v>
      </c>
      <c r="BW6" s="35">
        <f t="shared" si="8"/>
        <v>84.53</v>
      </c>
      <c r="BX6" s="35">
        <f t="shared" si="8"/>
        <v>84.02</v>
      </c>
      <c r="BY6" s="35">
        <f t="shared" si="8"/>
        <v>82.26</v>
      </c>
      <c r="BZ6" s="35">
        <f t="shared" si="8"/>
        <v>85.39</v>
      </c>
      <c r="CA6" s="34" t="str">
        <f>IF(CA7="","",IF(CA7="-","【-】","【"&amp;SUBSTITUTE(TEXT(CA7,"#,##0.00"),"-","△")&amp;"】"))</f>
        <v>【100.34】</v>
      </c>
      <c r="CB6" s="35">
        <f>IF(CB7="",NA(),CB7)</f>
        <v>164.92</v>
      </c>
      <c r="CC6" s="35">
        <f t="shared" ref="CC6:CK6" si="9">IF(CC7="",NA(),CC7)</f>
        <v>150</v>
      </c>
      <c r="CD6" s="35">
        <f t="shared" si="9"/>
        <v>150</v>
      </c>
      <c r="CE6" s="35">
        <f t="shared" si="9"/>
        <v>150.52000000000001</v>
      </c>
      <c r="CF6" s="35">
        <f t="shared" si="9"/>
        <v>150.34</v>
      </c>
      <c r="CG6" s="35">
        <f t="shared" si="9"/>
        <v>162.66</v>
      </c>
      <c r="CH6" s="35">
        <f t="shared" si="9"/>
        <v>154.69999999999999</v>
      </c>
      <c r="CI6" s="35">
        <f t="shared" si="9"/>
        <v>154.83000000000001</v>
      </c>
      <c r="CJ6" s="35">
        <f t="shared" si="9"/>
        <v>154.25</v>
      </c>
      <c r="CK6" s="35">
        <f t="shared" si="9"/>
        <v>150.96</v>
      </c>
      <c r="CL6" s="34" t="str">
        <f>IF(CL7="","",IF(CL7="-","【-】","【"&amp;SUBSTITUTE(TEXT(CL7,"#,##0.00"),"-","△")&amp;"】"))</f>
        <v>【136.15】</v>
      </c>
      <c r="CM6" s="35">
        <f>IF(CM7="",NA(),CM7)</f>
        <v>56.76</v>
      </c>
      <c r="CN6" s="35">
        <f t="shared" ref="CN6:CV6" si="10">IF(CN7="",NA(),CN7)</f>
        <v>57.79</v>
      </c>
      <c r="CO6" s="35">
        <f t="shared" si="10"/>
        <v>58.64</v>
      </c>
      <c r="CP6" s="35">
        <f t="shared" si="10"/>
        <v>60.39</v>
      </c>
      <c r="CQ6" s="35">
        <f t="shared" si="10"/>
        <v>63.26</v>
      </c>
      <c r="CR6" s="35">
        <f t="shared" si="10"/>
        <v>56.67</v>
      </c>
      <c r="CS6" s="35">
        <f t="shared" si="10"/>
        <v>58.04</v>
      </c>
      <c r="CT6" s="35">
        <f t="shared" si="10"/>
        <v>59.9</v>
      </c>
      <c r="CU6" s="35">
        <f t="shared" si="10"/>
        <v>64.510000000000005</v>
      </c>
      <c r="CV6" s="35">
        <f t="shared" si="10"/>
        <v>66.180000000000007</v>
      </c>
      <c r="CW6" s="34" t="str">
        <f>IF(CW7="","",IF(CW7="-","【-】","【"&amp;SUBSTITUTE(TEXT(CW7,"#,##0.00"),"-","△")&amp;"】"))</f>
        <v>【59.64】</v>
      </c>
      <c r="CX6" s="35">
        <f>IF(CX7="",NA(),CX7)</f>
        <v>93.47</v>
      </c>
      <c r="CY6" s="35">
        <f t="shared" ref="CY6:DG6" si="11">IF(CY7="",NA(),CY7)</f>
        <v>93.42</v>
      </c>
      <c r="CZ6" s="35">
        <f t="shared" si="11"/>
        <v>94.57</v>
      </c>
      <c r="DA6" s="35">
        <f t="shared" si="11"/>
        <v>90.9</v>
      </c>
      <c r="DB6" s="35">
        <f t="shared" si="11"/>
        <v>90.75</v>
      </c>
      <c r="DC6" s="35">
        <f t="shared" si="11"/>
        <v>92.9</v>
      </c>
      <c r="DD6" s="35">
        <f t="shared" si="11"/>
        <v>92.56</v>
      </c>
      <c r="DE6" s="35">
        <f t="shared" si="11"/>
        <v>92.4</v>
      </c>
      <c r="DF6" s="35">
        <f t="shared" si="11"/>
        <v>91.62</v>
      </c>
      <c r="DG6" s="35">
        <f t="shared" si="11"/>
        <v>91.87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0.05</v>
      </c>
      <c r="EL6" s="35">
        <f t="shared" si="14"/>
        <v>0.06</v>
      </c>
      <c r="EM6" s="35">
        <f t="shared" si="14"/>
        <v>0.04</v>
      </c>
      <c r="EN6" s="35">
        <f t="shared" si="14"/>
        <v>0.05</v>
      </c>
      <c r="EO6" s="34" t="str">
        <f>IF(EO7="","",IF(EO7="-","【-】","【"&amp;SUBSTITUTE(TEXT(EO7,"#,##0.00"),"-","△")&amp;"】"))</f>
        <v>【0.22】</v>
      </c>
    </row>
    <row r="7" spans="1:145" s="36" customFormat="1" x14ac:dyDescent="0.15">
      <c r="A7" s="28"/>
      <c r="B7" s="37">
        <v>2019</v>
      </c>
      <c r="C7" s="37">
        <v>232220</v>
      </c>
      <c r="D7" s="37">
        <v>47</v>
      </c>
      <c r="E7" s="37">
        <v>17</v>
      </c>
      <c r="F7" s="37">
        <v>1</v>
      </c>
      <c r="G7" s="37">
        <v>0</v>
      </c>
      <c r="H7" s="37" t="s">
        <v>98</v>
      </c>
      <c r="I7" s="37" t="s">
        <v>99</v>
      </c>
      <c r="J7" s="37" t="s">
        <v>100</v>
      </c>
      <c r="K7" s="37" t="s">
        <v>101</v>
      </c>
      <c r="L7" s="37" t="s">
        <v>102</v>
      </c>
      <c r="M7" s="37" t="s">
        <v>103</v>
      </c>
      <c r="N7" s="38" t="s">
        <v>104</v>
      </c>
      <c r="O7" s="38" t="s">
        <v>105</v>
      </c>
      <c r="P7" s="38">
        <v>86.35</v>
      </c>
      <c r="Q7" s="38">
        <v>97.15</v>
      </c>
      <c r="R7" s="38">
        <v>1920</v>
      </c>
      <c r="S7" s="38">
        <v>115058</v>
      </c>
      <c r="T7" s="38">
        <v>43.43</v>
      </c>
      <c r="U7" s="38">
        <v>2649.27</v>
      </c>
      <c r="V7" s="38">
        <v>99213</v>
      </c>
      <c r="W7" s="38">
        <v>15.02</v>
      </c>
      <c r="X7" s="38">
        <v>6605.39</v>
      </c>
      <c r="Y7" s="38">
        <v>88.68</v>
      </c>
      <c r="Z7" s="38">
        <v>91.3</v>
      </c>
      <c r="AA7" s="38">
        <v>90.75</v>
      </c>
      <c r="AB7" s="38">
        <v>90.91</v>
      </c>
      <c r="AC7" s="38">
        <v>90.34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660.54</v>
      </c>
      <c r="BG7" s="38">
        <v>607.34</v>
      </c>
      <c r="BH7" s="38">
        <v>573.08000000000004</v>
      </c>
      <c r="BI7" s="38">
        <v>555.59</v>
      </c>
      <c r="BJ7" s="38">
        <v>929.76</v>
      </c>
      <c r="BK7" s="38">
        <v>1051.49</v>
      </c>
      <c r="BL7" s="38">
        <v>991.69</v>
      </c>
      <c r="BM7" s="38">
        <v>986.82</v>
      </c>
      <c r="BN7" s="38">
        <v>1023.34</v>
      </c>
      <c r="BO7" s="38">
        <v>1033.5999999999999</v>
      </c>
      <c r="BP7" s="38">
        <v>682.51</v>
      </c>
      <c r="BQ7" s="38">
        <v>75.13</v>
      </c>
      <c r="BR7" s="38">
        <v>82.94</v>
      </c>
      <c r="BS7" s="38">
        <v>82.84</v>
      </c>
      <c r="BT7" s="38">
        <v>82.37</v>
      </c>
      <c r="BU7" s="38">
        <v>69.25</v>
      </c>
      <c r="BV7" s="38">
        <v>80.11</v>
      </c>
      <c r="BW7" s="38">
        <v>84.53</v>
      </c>
      <c r="BX7" s="38">
        <v>84.02</v>
      </c>
      <c r="BY7" s="38">
        <v>82.26</v>
      </c>
      <c r="BZ7" s="38">
        <v>85.39</v>
      </c>
      <c r="CA7" s="38">
        <v>100.34</v>
      </c>
      <c r="CB7" s="38">
        <v>164.92</v>
      </c>
      <c r="CC7" s="38">
        <v>150</v>
      </c>
      <c r="CD7" s="38">
        <v>150</v>
      </c>
      <c r="CE7" s="38">
        <v>150.52000000000001</v>
      </c>
      <c r="CF7" s="38">
        <v>150.34</v>
      </c>
      <c r="CG7" s="38">
        <v>162.66</v>
      </c>
      <c r="CH7" s="38">
        <v>154.69999999999999</v>
      </c>
      <c r="CI7" s="38">
        <v>154.83000000000001</v>
      </c>
      <c r="CJ7" s="38">
        <v>154.25</v>
      </c>
      <c r="CK7" s="38">
        <v>150.96</v>
      </c>
      <c r="CL7" s="38">
        <v>136.15</v>
      </c>
      <c r="CM7" s="38">
        <v>56.76</v>
      </c>
      <c r="CN7" s="38">
        <v>57.79</v>
      </c>
      <c r="CO7" s="38">
        <v>58.64</v>
      </c>
      <c r="CP7" s="38">
        <v>60.39</v>
      </c>
      <c r="CQ7" s="38">
        <v>63.26</v>
      </c>
      <c r="CR7" s="38">
        <v>56.67</v>
      </c>
      <c r="CS7" s="38">
        <v>58.04</v>
      </c>
      <c r="CT7" s="38">
        <v>59.9</v>
      </c>
      <c r="CU7" s="38">
        <v>64.510000000000005</v>
      </c>
      <c r="CV7" s="38">
        <v>66.180000000000007</v>
      </c>
      <c r="CW7" s="38">
        <v>59.64</v>
      </c>
      <c r="CX7" s="38">
        <v>93.47</v>
      </c>
      <c r="CY7" s="38">
        <v>93.42</v>
      </c>
      <c r="CZ7" s="38">
        <v>94.57</v>
      </c>
      <c r="DA7" s="38">
        <v>90.9</v>
      </c>
      <c r="DB7" s="38">
        <v>90.75</v>
      </c>
      <c r="DC7" s="38">
        <v>92.9</v>
      </c>
      <c r="DD7" s="38">
        <v>92.56</v>
      </c>
      <c r="DE7" s="38">
        <v>92.4</v>
      </c>
      <c r="DF7" s="38">
        <v>91.62</v>
      </c>
      <c r="DG7" s="38">
        <v>91.87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0.05</v>
      </c>
      <c r="EL7" s="38">
        <v>0.06</v>
      </c>
      <c r="EM7" s="38">
        <v>0.04</v>
      </c>
      <c r="EN7" s="38">
        <v>0.05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2021-02-05T02:11:57Z</cp:lastPrinted>
  <dcterms:created xsi:type="dcterms:W3CDTF">2020-12-04T02:47:19Z</dcterms:created>
  <dcterms:modified xsi:type="dcterms:W3CDTF">2021-02-08T07:05:13Z</dcterms:modified>
  <cp:category/>
</cp:coreProperties>
</file>