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99 個人フォルダ\R2\09 伊藤\01_下水道\07_経営比較分析表（修正確認）\29_豊明市\"/>
    </mc:Choice>
  </mc:AlternateContent>
  <workbookProtection workbookAlgorithmName="SHA-512" workbookHashValue="P28ZDOpS08KgAfDssNTeT4KmVWvU401Xbz0sgE4NugyNVWQvRRi9WDUnEIfD9qNtoCVMIJh4hMKUVhKQ19OqLw==" workbookSaltValue="Pa+7LPt8mO5RQSDIKAJ0nA==" workbookSpinCount="100000" lockStructure="1"/>
  <bookViews>
    <workbookView xWindow="0" yWindow="0" windowWidth="20490" windowHeight="777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AL10" i="4"/>
  <c r="AD10" i="4"/>
  <c r="W10" i="4"/>
  <c r="BB8" i="4"/>
  <c r="P8" i="4"/>
  <c r="I8" i="4"/>
</calcChain>
</file>

<file path=xl/sharedStrings.xml><?xml version="1.0" encoding="utf-8"?>
<sst xmlns="http://schemas.openxmlformats.org/spreadsheetml/2006/main" count="241" uniqueCount="121">
  <si>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</si>
  <si>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</si>
  <si>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</si>
  <si>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</si>
  <si>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</si>
  <si>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</si>
  <si>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</si>
  <si>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</si>
  <si>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</si>
  <si>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</si>
  <si>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</si>
  <si>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</si>
  <si>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</si>
  <si>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</si>
  <si>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</si>
  <si>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</si>
  <si>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</si>
  <si>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</si>
  <si>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</si>
  <si>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</si>
  <si>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</si>
  <si>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</si>
  <si>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</si>
  <si>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</si>
  <si>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</si>
  <si>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</si>
  <si>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</si>
  <si>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</si>
  <si>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</si>
  <si>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</si>
  <si>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</si>
  <si>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</si>
  <si>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</si>
  <si>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</si>
  <si>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</si>
  <si>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</si>
  <si>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</si>
  <si>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</si>
  <si>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</si>
  <si>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</si>
  <si>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</si>
  <si>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</si>
  <si>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</si>
  <si>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</si>
  <si>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</si>
  <si>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</si>
  <si>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</si>
  <si>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</si>
  <si>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</si>
  <si>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</si>
  <si>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</si>
  <si>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</si>
  <si>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</si>
  <si>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</si>
  <si>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</si>
  <si>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</si>
  <si>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</si>
  <si>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</si>
  <si>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</si>
  <si>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</si>
  <si>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</si>
  <si>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</si>
  <si>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</si>
  <si>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</si>
  <si>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</si>
  <si>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</si>
  <si>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</si>
  <si>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</si>
  <si>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</si>
  <si>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</si>
  <si>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</si>
  <si>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</si>
  <si>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</si>
  <si>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</si>
  <si>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</si>
  <si>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</si>
  <si>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</si>
  <si>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</si>
  <si>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</si>
  <si>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</si>
  <si>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</si>
  <si>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</si>
  <si>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</si>
  <si>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</si>
  <si>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</si>
  <si>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</si>
  <si>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</si>
  <si>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</si>
  <si>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</si>
  <si>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</si>
  <si>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</si>
  <si>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</si>
  <si>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</si>
  <si>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</si>
  <si>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</si>
  <si>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</si>
  <si>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</si>
  <si>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</si>
  <si>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豊明市</t>
  </si>
  <si>
    <t>法非適用</t>
  </si>
  <si>
    <t>下水道事業</t>
  </si>
  <si>
    <t>公共下水道</t>
  </si>
  <si>
    <t>Bc1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</si>
  <si>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</si>
  <si>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</si>
  <si>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</si>
  <si>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</si>
  <si>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</si>
  <si>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</si>
  <si>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</si>
  <si>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</si>
  <si>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</si>
  <si>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</si>
  <si>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</si>
  <si>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</si>
  <si>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</si>
  <si>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</si>
  <si>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</si>
  <si>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今年度は、農村集落家庭排水施設事業を公共下水道事業へ統合するための接続工事に注力したため管更生工事の実績はありません。
　本市の公共下水は、供用開始から５０年を迎えます。今後は、ストックマネジメント計画や経営戦略に基づき管路施設の長寿命化対策を計画的に進めていきます。</t>
    <rPh sb="1" eb="4">
      <t>コンネンド</t>
    </rPh>
    <rPh sb="6" eb="8">
      <t>ノウソン</t>
    </rPh>
    <rPh sb="8" eb="10">
      <t>シュウラク</t>
    </rPh>
    <rPh sb="10" eb="12">
      <t>カテイ</t>
    </rPh>
    <rPh sb="12" eb="14">
      <t>ハイスイ</t>
    </rPh>
    <rPh sb="14" eb="16">
      <t>シセツ</t>
    </rPh>
    <rPh sb="16" eb="18">
      <t>ジギョウ</t>
    </rPh>
    <rPh sb="19" eb="26">
      <t>コウキョウゲスイドウジギョウ</t>
    </rPh>
    <rPh sb="27" eb="29">
      <t>トウゴウ</t>
    </rPh>
    <rPh sb="34" eb="36">
      <t>セツゾク</t>
    </rPh>
    <rPh sb="36" eb="38">
      <t>コウジ</t>
    </rPh>
    <rPh sb="39" eb="41">
      <t>チュウリョク</t>
    </rPh>
    <rPh sb="45" eb="46">
      <t>カン</t>
    </rPh>
    <rPh sb="46" eb="48">
      <t>コウセイ</t>
    </rPh>
    <rPh sb="48" eb="50">
      <t>コウジ</t>
    </rPh>
    <rPh sb="51" eb="53">
      <t>ジッセキ</t>
    </rPh>
    <rPh sb="86" eb="88">
      <t>コンゴ</t>
    </rPh>
    <rPh sb="100" eb="102">
      <t>ケイカク</t>
    </rPh>
    <rPh sb="103" eb="105">
      <t>ケイエイ</t>
    </rPh>
    <rPh sb="105" eb="107">
      <t>センリャク</t>
    </rPh>
    <rPh sb="108" eb="109">
      <t>モト</t>
    </rPh>
    <rPh sb="111" eb="113">
      <t>カンロ</t>
    </rPh>
    <rPh sb="113" eb="115">
      <t>シセツ</t>
    </rPh>
    <rPh sb="116" eb="119">
      <t>チョウジュミョウ</t>
    </rPh>
    <rPh sb="119" eb="120">
      <t>カ</t>
    </rPh>
    <rPh sb="120" eb="122">
      <t>タイサク</t>
    </rPh>
    <rPh sb="123" eb="126">
      <t>ケイカクテキ</t>
    </rPh>
    <rPh sb="127" eb="128">
      <t>スス</t>
    </rPh>
    <phoneticPr fontId="4"/>
  </si>
  <si>
    <t xml:space="preserve">　令和２年４月より地方公営企業法の適用を受けるため令和元年度事業は打ち切り決算となりました。
　①収益的収支比率と⑤経費回収率は、打ち切り決算の影響により経年の比較はできません。通常の決算をした場合でも共に100％を下回る数値ではあるため令和２年度に経営戦略を策定し、使用料改定の検討や事業の適正化を進めていきます。
　④企業債残高対事業規模比率についても打ち切り決算に係る使用料収入の減少により比率が上昇しています。企業債残高自体は、減少傾向にあります。
　⑥汚水処理原価は、前年度比で2.76円増加しています。人員減等により汚水維持管理費は減少していますが、打ち切り決算に伴い、汚水資本費へ充当する基準内繰入額が減少したことにより汚水処理費全体が増加したことによるものです。前年度実績においても類似団体の平均値より高い傾向にあるため引き続き経営の合理化に努めていきます。
</t>
    <rPh sb="1" eb="3">
      <t>レイワ</t>
    </rPh>
    <rPh sb="4" eb="5">
      <t>ネン</t>
    </rPh>
    <rPh sb="6" eb="7">
      <t>ガツ</t>
    </rPh>
    <rPh sb="9" eb="11">
      <t>チホウ</t>
    </rPh>
    <rPh sb="11" eb="13">
      <t>コウエイ</t>
    </rPh>
    <rPh sb="13" eb="15">
      <t>キギョウ</t>
    </rPh>
    <rPh sb="15" eb="16">
      <t>ホウ</t>
    </rPh>
    <rPh sb="17" eb="19">
      <t>テキヨウ</t>
    </rPh>
    <rPh sb="20" eb="21">
      <t>ウ</t>
    </rPh>
    <rPh sb="25" eb="27">
      <t>レイワ</t>
    </rPh>
    <rPh sb="27" eb="29">
      <t>ガンネン</t>
    </rPh>
    <rPh sb="29" eb="30">
      <t>ド</t>
    </rPh>
    <rPh sb="30" eb="32">
      <t>ジギョウ</t>
    </rPh>
    <rPh sb="33" eb="34">
      <t>ウ</t>
    </rPh>
    <rPh sb="35" eb="36">
      <t>キ</t>
    </rPh>
    <rPh sb="37" eb="39">
      <t>ケッサン</t>
    </rPh>
    <rPh sb="49" eb="52">
      <t>シュウエキテキ</t>
    </rPh>
    <rPh sb="52" eb="54">
      <t>シュウシ</t>
    </rPh>
    <rPh sb="54" eb="56">
      <t>ヒリツ</t>
    </rPh>
    <rPh sb="58" eb="60">
      <t>ケイヒ</t>
    </rPh>
    <rPh sb="60" eb="62">
      <t>カイシュウ</t>
    </rPh>
    <rPh sb="62" eb="63">
      <t>リツ</t>
    </rPh>
    <rPh sb="65" eb="66">
      <t>ウ</t>
    </rPh>
    <rPh sb="67" eb="68">
      <t>キ</t>
    </rPh>
    <rPh sb="69" eb="71">
      <t>ケッサン</t>
    </rPh>
    <rPh sb="72" eb="74">
      <t>エイキョウ</t>
    </rPh>
    <rPh sb="77" eb="79">
      <t>ケイネン</t>
    </rPh>
    <rPh sb="80" eb="82">
      <t>ヒカク</t>
    </rPh>
    <rPh sb="89" eb="91">
      <t>ツウジョウ</t>
    </rPh>
    <rPh sb="92" eb="94">
      <t>ケッサン</t>
    </rPh>
    <rPh sb="97" eb="99">
      <t>バアイ</t>
    </rPh>
    <rPh sb="101" eb="102">
      <t>トモ</t>
    </rPh>
    <rPh sb="108" eb="110">
      <t>シタマワ</t>
    </rPh>
    <rPh sb="111" eb="113">
      <t>スウチ</t>
    </rPh>
    <rPh sb="119" eb="121">
      <t>レイワ</t>
    </rPh>
    <rPh sb="122" eb="124">
      <t>ネンド</t>
    </rPh>
    <rPh sb="125" eb="127">
      <t>ケイエイ</t>
    </rPh>
    <rPh sb="127" eb="129">
      <t>センリャク</t>
    </rPh>
    <rPh sb="130" eb="132">
      <t>サクテイ</t>
    </rPh>
    <rPh sb="134" eb="137">
      <t>シヨウリョウ</t>
    </rPh>
    <rPh sb="137" eb="139">
      <t>カイテイ</t>
    </rPh>
    <rPh sb="140" eb="142">
      <t>ケントウ</t>
    </rPh>
    <rPh sb="143" eb="145">
      <t>ジギョウ</t>
    </rPh>
    <rPh sb="146" eb="149">
      <t>テキセイカ</t>
    </rPh>
    <rPh sb="150" eb="151">
      <t>スス</t>
    </rPh>
    <rPh sb="161" eb="163">
      <t>キギョウ</t>
    </rPh>
    <rPh sb="163" eb="164">
      <t>サイ</t>
    </rPh>
    <rPh sb="164" eb="166">
      <t>ザンダカ</t>
    </rPh>
    <rPh sb="166" eb="167">
      <t>タイ</t>
    </rPh>
    <rPh sb="167" eb="169">
      <t>ジギョウ</t>
    </rPh>
    <rPh sb="169" eb="171">
      <t>キボ</t>
    </rPh>
    <rPh sb="171" eb="173">
      <t>ヒリツ</t>
    </rPh>
    <rPh sb="178" eb="179">
      <t>ウ</t>
    </rPh>
    <rPh sb="180" eb="181">
      <t>キ</t>
    </rPh>
    <rPh sb="182" eb="184">
      <t>ケッサン</t>
    </rPh>
    <rPh sb="185" eb="186">
      <t>カカ</t>
    </rPh>
    <rPh sb="187" eb="190">
      <t>シヨウリョウ</t>
    </rPh>
    <rPh sb="190" eb="192">
      <t>シュウニュウ</t>
    </rPh>
    <rPh sb="193" eb="195">
      <t>ゲンショウ</t>
    </rPh>
    <rPh sb="198" eb="200">
      <t>ヒリツ</t>
    </rPh>
    <rPh sb="201" eb="203">
      <t>ジョウショウ</t>
    </rPh>
    <rPh sb="209" eb="211">
      <t>キギョウ</t>
    </rPh>
    <rPh sb="211" eb="212">
      <t>サイ</t>
    </rPh>
    <rPh sb="212" eb="214">
      <t>ザンダカ</t>
    </rPh>
    <rPh sb="214" eb="216">
      <t>ジタイ</t>
    </rPh>
    <rPh sb="218" eb="220">
      <t>ゲンショウ</t>
    </rPh>
    <rPh sb="220" eb="222">
      <t>ケイコウ</t>
    </rPh>
    <rPh sb="231" eb="233">
      <t>オスイ</t>
    </rPh>
    <rPh sb="233" eb="235">
      <t>ショリ</t>
    </rPh>
    <rPh sb="235" eb="237">
      <t>ゲンカ</t>
    </rPh>
    <rPh sb="239" eb="243">
      <t>ゼンネンドヒ</t>
    </rPh>
    <rPh sb="248" eb="249">
      <t>エン</t>
    </rPh>
    <rPh sb="249" eb="251">
      <t>ゾウカ</t>
    </rPh>
    <rPh sb="257" eb="259">
      <t>ジンイン</t>
    </rPh>
    <rPh sb="259" eb="260">
      <t>ゲン</t>
    </rPh>
    <rPh sb="260" eb="261">
      <t>トウ</t>
    </rPh>
    <rPh sb="264" eb="266">
      <t>オスイ</t>
    </rPh>
    <rPh sb="266" eb="268">
      <t>イジ</t>
    </rPh>
    <rPh sb="268" eb="271">
      <t>カンリヒ</t>
    </rPh>
    <rPh sb="272" eb="274">
      <t>ゲンショウ</t>
    </rPh>
    <rPh sb="281" eb="282">
      <t>ウ</t>
    </rPh>
    <rPh sb="283" eb="284">
      <t>キ</t>
    </rPh>
    <rPh sb="285" eb="287">
      <t>ケッサン</t>
    </rPh>
    <rPh sb="288" eb="289">
      <t>トモナ</t>
    </rPh>
    <rPh sb="291" eb="293">
      <t>オスイ</t>
    </rPh>
    <rPh sb="293" eb="295">
      <t>シホン</t>
    </rPh>
    <rPh sb="295" eb="296">
      <t>ヒ</t>
    </rPh>
    <rPh sb="297" eb="299">
      <t>ジュウトウ</t>
    </rPh>
    <rPh sb="301" eb="304">
      <t>キジュンナイ</t>
    </rPh>
    <rPh sb="304" eb="306">
      <t>クリイレ</t>
    </rPh>
    <rPh sb="306" eb="307">
      <t>ガク</t>
    </rPh>
    <rPh sb="308" eb="310">
      <t>ゲンショウ</t>
    </rPh>
    <rPh sb="317" eb="319">
      <t>オスイ</t>
    </rPh>
    <rPh sb="319" eb="321">
      <t>ショリ</t>
    </rPh>
    <rPh sb="321" eb="322">
      <t>ヒ</t>
    </rPh>
    <rPh sb="322" eb="324">
      <t>ゼンタイ</t>
    </rPh>
    <rPh sb="325" eb="327">
      <t>ゾウカ</t>
    </rPh>
    <rPh sb="342" eb="344">
      <t>ジッセキ</t>
    </rPh>
    <rPh sb="349" eb="351">
      <t>ルイジ</t>
    </rPh>
    <rPh sb="351" eb="353">
      <t>ダンタイ</t>
    </rPh>
    <rPh sb="354" eb="357">
      <t>ヘイキンチ</t>
    </rPh>
    <rPh sb="359" eb="360">
      <t>タカ</t>
    </rPh>
    <rPh sb="361" eb="363">
      <t>ケイコウ</t>
    </rPh>
    <rPh sb="368" eb="369">
      <t>ヒ</t>
    </rPh>
    <rPh sb="370" eb="371">
      <t>ツヅ</t>
    </rPh>
    <rPh sb="372" eb="374">
      <t>ケイエイ</t>
    </rPh>
    <rPh sb="375" eb="378">
      <t>ゴウリカ</t>
    </rPh>
    <rPh sb="379" eb="380">
      <t>ツト</t>
    </rPh>
    <phoneticPr fontId="4"/>
  </si>
  <si>
    <t xml:space="preserve">　市の人口は横ばい状態にあり、有収水量も節水機器の普及等により減少傾向にあります。
　公共下水道事業としては、令和２年度末に農村集落家庭排水施設事業の統合により4,000人ほど接続人口が増加する見込みです。
　しかし、統合する農村集落家庭排水の管路施設は老朽化が進んでいるため、令和２年度に策定する経営戦略の中で老朽化対策事業、地震対策事業、雨水対策事業等について計画的に事業を推進し、全体最適に努めていきます。
</t>
    <rPh sb="1" eb="2">
      <t>シ</t>
    </rPh>
    <rPh sb="3" eb="5">
      <t>ジンコウ</t>
    </rPh>
    <rPh sb="6" eb="7">
      <t>ヨコ</t>
    </rPh>
    <rPh sb="9" eb="11">
      <t>ジョウタイ</t>
    </rPh>
    <rPh sb="15" eb="17">
      <t>ユウシュウ</t>
    </rPh>
    <rPh sb="17" eb="19">
      <t>スイリョウ</t>
    </rPh>
    <rPh sb="20" eb="22">
      <t>セッスイ</t>
    </rPh>
    <rPh sb="22" eb="24">
      <t>キキ</t>
    </rPh>
    <rPh sb="25" eb="27">
      <t>フキュウ</t>
    </rPh>
    <rPh sb="27" eb="28">
      <t>トウ</t>
    </rPh>
    <rPh sb="31" eb="33">
      <t>ゲンショウ</t>
    </rPh>
    <rPh sb="33" eb="35">
      <t>ケイコウ</t>
    </rPh>
    <rPh sb="43" eb="48">
      <t>コウキョウゲスイドウ</t>
    </rPh>
    <rPh sb="48" eb="50">
      <t>ジギョウ</t>
    </rPh>
    <rPh sb="55" eb="57">
      <t>レイワ</t>
    </rPh>
    <rPh sb="58" eb="61">
      <t>ネンドマツ</t>
    </rPh>
    <rPh sb="62" eb="64">
      <t>ノウソン</t>
    </rPh>
    <rPh sb="64" eb="66">
      <t>シュウラク</t>
    </rPh>
    <rPh sb="66" eb="68">
      <t>カテイ</t>
    </rPh>
    <rPh sb="68" eb="70">
      <t>ハイスイ</t>
    </rPh>
    <rPh sb="70" eb="72">
      <t>シセツ</t>
    </rPh>
    <rPh sb="72" eb="74">
      <t>ジギョウ</t>
    </rPh>
    <rPh sb="75" eb="77">
      <t>トウゴウ</t>
    </rPh>
    <rPh sb="85" eb="86">
      <t>ニン</t>
    </rPh>
    <rPh sb="88" eb="90">
      <t>セツゾク</t>
    </rPh>
    <rPh sb="90" eb="92">
      <t>ジンコウ</t>
    </rPh>
    <rPh sb="93" eb="95">
      <t>ゾウカ</t>
    </rPh>
    <rPh sb="97" eb="99">
      <t>ミコ</t>
    </rPh>
    <rPh sb="109" eb="111">
      <t>トウゴウ</t>
    </rPh>
    <rPh sb="122" eb="123">
      <t>カン</t>
    </rPh>
    <rPh sb="123" eb="124">
      <t>ロ</t>
    </rPh>
    <rPh sb="127" eb="130">
      <t>ロウキュウカ</t>
    </rPh>
    <rPh sb="131" eb="132">
      <t>スス</t>
    </rPh>
    <rPh sb="139" eb="141">
      <t>レイワ</t>
    </rPh>
    <rPh sb="142" eb="144">
      <t>ネンド</t>
    </rPh>
    <rPh sb="145" eb="147">
      <t>サクテイ</t>
    </rPh>
    <rPh sb="149" eb="151">
      <t>ケイエイ</t>
    </rPh>
    <rPh sb="151" eb="153">
      <t>センリャク</t>
    </rPh>
    <rPh sb="154" eb="155">
      <t>ナカ</t>
    </rPh>
    <rPh sb="156" eb="159">
      <t>ロウキュウカ</t>
    </rPh>
    <rPh sb="159" eb="161">
      <t>タイサク</t>
    </rPh>
    <rPh sb="161" eb="163">
      <t>ジギョウ</t>
    </rPh>
    <rPh sb="164" eb="166">
      <t>ジシン</t>
    </rPh>
    <rPh sb="166" eb="168">
      <t>タイサク</t>
    </rPh>
    <rPh sb="168" eb="170">
      <t>ジギョウ</t>
    </rPh>
    <rPh sb="171" eb="173">
      <t>ウスイ</t>
    </rPh>
    <rPh sb="173" eb="175">
      <t>タイサク</t>
    </rPh>
    <rPh sb="175" eb="177">
      <t>ジギョウ</t>
    </rPh>
    <rPh sb="177" eb="178">
      <t>トウ</t>
    </rPh>
    <rPh sb="182" eb="185">
      <t>ケイカクテキ</t>
    </rPh>
    <rPh sb="186" eb="188">
      <t>ジギョウ</t>
    </rPh>
    <rPh sb="189" eb="191">
      <t>スイシン</t>
    </rPh>
    <rPh sb="193" eb="195">
      <t>ゼンタイ</t>
    </rPh>
    <rPh sb="195" eb="197">
      <t>サイテキ</t>
    </rPh>
    <rPh sb="198" eb="19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</si>
</sst>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7.0000000000000007E-2</c:v>
                </c:pt>
                <c:pt idx="1">
                  <c:v>0.1</c:v>
                </c:pt>
                <c:pt idx="2">
                  <c:v>0.05</c:v>
                </c:pt>
                <c:pt idx="3">
                  <c:v>0.06</c:v>
                </c:pt>
                <c:pt idx="4" formatCode="#,##0.00;&quot;△&quot;#,##0.00">
                  <c:v>0</c:v>
                </c:pt>
              </c:numCache>
            </c:numRef>
          </c:val>
          <c:extLst>
            <c:ext xmlns:c16="http://schemas.microsoft.com/office/drawing/2014/chart" uri="{C3380CC4-5D6E-409C-BE32-E72D297353CC}">
              <c16:uniqueId val="{00000000-ECD8-4313-BCF6-69834BC11CF1}"/>
            </c:ext>
          </c:extLst>
        </c:ser>
        <c:dLbls>
          <c:showLegendKey val="0"/>
          <c:showVal val="0"/>
          <c:showCatName val="0"/>
          <c:showSerName val="0"/>
          <c:showPercent val="0"/>
          <c:showBubbleSize val="0"/>
        </c:dLbls>
        <c:gapWidth val="150"/>
        <c:axId val="97011320"/>
        <c:axId val="97010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0.14000000000000001</c:v>
                </c:pt>
                <c:pt idx="3">
                  <c:v>0.13</c:v>
                </c:pt>
                <c:pt idx="4">
                  <c:v>0.12</c:v>
                </c:pt>
              </c:numCache>
            </c:numRef>
          </c:val>
          <c:smooth val="0"/>
          <c:extLst>
            <c:ext xmlns:c16="http://schemas.microsoft.com/office/drawing/2014/chart" uri="{C3380CC4-5D6E-409C-BE32-E72D297353CC}">
              <c16:uniqueId val="{00000001-ECD8-4313-BCF6-69834BC11CF1}"/>
            </c:ext>
          </c:extLst>
        </c:ser>
        <c:dLbls>
          <c:showLegendKey val="0"/>
          <c:showVal val="0"/>
          <c:showCatName val="0"/>
          <c:showSerName val="0"/>
          <c:showPercent val="0"/>
          <c:showBubbleSize val="0"/>
        </c:dLbls>
        <c:marker val="1"/>
        <c:smooth val="0"/>
        <c:axId val="97011320"/>
        <c:axId val="97010536"/>
      </c:lineChart>
      <c:dateAx>
        <c:axId val="97011320"/>
        <c:scaling>
          <c:orientation val="minMax"/>
        </c:scaling>
        <c:delete val="1"/>
        <c:axPos val="b"/>
        <c:numFmt formatCode="&quot;H&quot;yy" sourceLinked="1"/>
        <c:majorTickMark val="none"/>
        <c:minorTickMark val="none"/>
        <c:tickLblPos val="none"/>
        <c:crossAx val="97010536"/>
        <c:crosses val="autoZero"/>
        <c:auto val="1"/>
        <c:lblOffset val="100"/>
        <c:baseTimeUnit val="years"/>
      </c:dateAx>
      <c:valAx>
        <c:axId val="97010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1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40-48E5-A793-17E3C3FD1194}"/>
            </c:ext>
          </c:extLst>
        </c:ser>
        <c:dLbls>
          <c:showLegendKey val="0"/>
          <c:showVal val="0"/>
          <c:showCatName val="0"/>
          <c:showSerName val="0"/>
          <c:showPercent val="0"/>
          <c:showBubbleSize val="0"/>
        </c:dLbls>
        <c:gapWidth val="150"/>
        <c:axId val="392641192"/>
        <c:axId val="39264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62.64</c:v>
                </c:pt>
                <c:pt idx="1">
                  <c:v>58.12</c:v>
                </c:pt>
                <c:pt idx="2">
                  <c:v>58.83</c:v>
                </c:pt>
                <c:pt idx="3">
                  <c:v>56.51</c:v>
                </c:pt>
                <c:pt idx="4">
                  <c:v>57.04</c:v>
                </c:pt>
              </c:numCache>
            </c:numRef>
          </c:val>
          <c:smooth val="0"/>
          <c:extLst>
            <c:ext xmlns:c16="http://schemas.microsoft.com/office/drawing/2014/chart" uri="{C3380CC4-5D6E-409C-BE32-E72D297353CC}">
              <c16:uniqueId val="{00000001-D440-48E5-A793-17E3C3FD1194}"/>
            </c:ext>
          </c:extLst>
        </c:ser>
        <c:dLbls>
          <c:showLegendKey val="0"/>
          <c:showVal val="0"/>
          <c:showCatName val="0"/>
          <c:showSerName val="0"/>
          <c:showPercent val="0"/>
          <c:showBubbleSize val="0"/>
        </c:dLbls>
        <c:marker val="1"/>
        <c:smooth val="0"/>
        <c:axId val="392641192"/>
        <c:axId val="392640800"/>
      </c:lineChart>
      <c:dateAx>
        <c:axId val="392641192"/>
        <c:scaling>
          <c:orientation val="minMax"/>
        </c:scaling>
        <c:delete val="1"/>
        <c:axPos val="b"/>
        <c:numFmt formatCode="&quot;H&quot;yy" sourceLinked="1"/>
        <c:majorTickMark val="none"/>
        <c:minorTickMark val="none"/>
        <c:tickLblPos val="none"/>
        <c:crossAx val="392640800"/>
        <c:crosses val="autoZero"/>
        <c:auto val="1"/>
        <c:lblOffset val="100"/>
        <c:baseTimeUnit val="years"/>
      </c:dateAx>
      <c:valAx>
        <c:axId val="39264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64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97.36</c:v>
                </c:pt>
                <c:pt idx="1">
                  <c:v>97.5</c:v>
                </c:pt>
                <c:pt idx="2">
                  <c:v>97.52</c:v>
                </c:pt>
                <c:pt idx="3">
                  <c:v>97.66</c:v>
                </c:pt>
                <c:pt idx="4">
                  <c:v>97.68</c:v>
                </c:pt>
              </c:numCache>
            </c:numRef>
          </c:val>
          <c:extLst>
            <c:ext xmlns:c16="http://schemas.microsoft.com/office/drawing/2014/chart" uri="{C3380CC4-5D6E-409C-BE32-E72D297353CC}">
              <c16:uniqueId val="{00000000-51A4-49E4-B300-54A0974F8AD8}"/>
            </c:ext>
          </c:extLst>
        </c:ser>
        <c:dLbls>
          <c:showLegendKey val="0"/>
          <c:showVal val="0"/>
          <c:showCatName val="0"/>
          <c:showSerName val="0"/>
          <c:showPercent val="0"/>
          <c:showBubbleSize val="0"/>
        </c:dLbls>
        <c:gapWidth val="150"/>
        <c:axId val="392639232"/>
        <c:axId val="39264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92.98</c:v>
                </c:pt>
                <c:pt idx="1">
                  <c:v>93.07</c:v>
                </c:pt>
                <c:pt idx="2">
                  <c:v>92.9</c:v>
                </c:pt>
                <c:pt idx="3">
                  <c:v>93.91</c:v>
                </c:pt>
                <c:pt idx="4">
                  <c:v>93.73</c:v>
                </c:pt>
              </c:numCache>
            </c:numRef>
          </c:val>
          <c:smooth val="0"/>
          <c:extLst>
            <c:ext xmlns:c16="http://schemas.microsoft.com/office/drawing/2014/chart" uri="{C3380CC4-5D6E-409C-BE32-E72D297353CC}">
              <c16:uniqueId val="{00000001-51A4-49E4-B300-54A0974F8AD8}"/>
            </c:ext>
          </c:extLst>
        </c:ser>
        <c:dLbls>
          <c:showLegendKey val="0"/>
          <c:showVal val="0"/>
          <c:showCatName val="0"/>
          <c:showSerName val="0"/>
          <c:showPercent val="0"/>
          <c:showBubbleSize val="0"/>
        </c:dLbls>
        <c:marker val="1"/>
        <c:smooth val="0"/>
        <c:axId val="392639232"/>
        <c:axId val="392642368"/>
      </c:lineChart>
      <c:dateAx>
        <c:axId val="392639232"/>
        <c:scaling>
          <c:orientation val="minMax"/>
        </c:scaling>
        <c:delete val="1"/>
        <c:axPos val="b"/>
        <c:numFmt formatCode="&quot;H&quot;yy" sourceLinked="1"/>
        <c:majorTickMark val="none"/>
        <c:minorTickMark val="none"/>
        <c:tickLblPos val="none"/>
        <c:crossAx val="392642368"/>
        <c:crosses val="autoZero"/>
        <c:auto val="1"/>
        <c:lblOffset val="100"/>
        <c:baseTimeUnit val="years"/>
      </c:dateAx>
      <c:valAx>
        <c:axId val="39264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63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78.2</c:v>
                </c:pt>
                <c:pt idx="1">
                  <c:v>79.09</c:v>
                </c:pt>
                <c:pt idx="2">
                  <c:v>83.28</c:v>
                </c:pt>
                <c:pt idx="3">
                  <c:v>86.21</c:v>
                </c:pt>
                <c:pt idx="4">
                  <c:v>86.37</c:v>
                </c:pt>
              </c:numCache>
            </c:numRef>
          </c:val>
          <c:extLst>
            <c:ext xmlns:c16="http://schemas.microsoft.com/office/drawing/2014/chart" uri="{C3380CC4-5D6E-409C-BE32-E72D297353CC}">
              <c16:uniqueId val="{00000000-3B2B-43D9-A2D9-C4752E5DDB54}"/>
            </c:ext>
          </c:extLst>
        </c:ser>
        <c:dLbls>
          <c:showLegendKey val="0"/>
          <c:showVal val="0"/>
          <c:showCatName val="0"/>
          <c:showSerName val="0"/>
          <c:showPercent val="0"/>
          <c:showBubbleSize val="0"/>
        </c:dLbls>
        <c:gapWidth val="150"/>
        <c:axId val="97007792"/>
        <c:axId val="39191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2B-43D9-A2D9-C4752E5DDB54}"/>
            </c:ext>
          </c:extLst>
        </c:ser>
        <c:dLbls>
          <c:showLegendKey val="0"/>
          <c:showVal val="0"/>
          <c:showCatName val="0"/>
          <c:showSerName val="0"/>
          <c:showPercent val="0"/>
          <c:showBubbleSize val="0"/>
        </c:dLbls>
        <c:marker val="1"/>
        <c:smooth val="0"/>
        <c:axId val="97007792"/>
        <c:axId val="391917872"/>
      </c:lineChart>
      <c:dateAx>
        <c:axId val="97007792"/>
        <c:scaling>
          <c:orientation val="minMax"/>
        </c:scaling>
        <c:delete val="1"/>
        <c:axPos val="b"/>
        <c:numFmt formatCode="&quot;H&quot;yy" sourceLinked="1"/>
        <c:majorTickMark val="none"/>
        <c:minorTickMark val="none"/>
        <c:tickLblPos val="none"/>
        <c:crossAx val="391917872"/>
        <c:crosses val="autoZero"/>
        <c:auto val="1"/>
        <c:lblOffset val="100"/>
        <c:baseTimeUnit val="years"/>
      </c:dateAx>
      <c:valAx>
        <c:axId val="39191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0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6E-4D5B-A8E8-DC9E653DE717}"/>
            </c:ext>
          </c:extLst>
        </c:ser>
        <c:dLbls>
          <c:showLegendKey val="0"/>
          <c:showVal val="0"/>
          <c:showCatName val="0"/>
          <c:showSerName val="0"/>
          <c:showPercent val="0"/>
          <c:showBubbleSize val="0"/>
        </c:dLbls>
        <c:gapWidth val="150"/>
        <c:axId val="391915128"/>
        <c:axId val="39191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6E-4D5B-A8E8-DC9E653DE717}"/>
            </c:ext>
          </c:extLst>
        </c:ser>
        <c:dLbls>
          <c:showLegendKey val="0"/>
          <c:showVal val="0"/>
          <c:showCatName val="0"/>
          <c:showSerName val="0"/>
          <c:showPercent val="0"/>
          <c:showBubbleSize val="0"/>
        </c:dLbls>
        <c:marker val="1"/>
        <c:smooth val="0"/>
        <c:axId val="391915128"/>
        <c:axId val="391916304"/>
      </c:lineChart>
      <c:dateAx>
        <c:axId val="391915128"/>
        <c:scaling>
          <c:orientation val="minMax"/>
        </c:scaling>
        <c:delete val="1"/>
        <c:axPos val="b"/>
        <c:numFmt formatCode="&quot;H&quot;yy" sourceLinked="1"/>
        <c:majorTickMark val="none"/>
        <c:minorTickMark val="none"/>
        <c:tickLblPos val="none"/>
        <c:crossAx val="391916304"/>
        <c:crosses val="autoZero"/>
        <c:auto val="1"/>
        <c:lblOffset val="100"/>
        <c:baseTimeUnit val="years"/>
      </c:dateAx>
      <c:valAx>
        <c:axId val="39191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91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E1-46B7-AE64-40F634FFC26B}"/>
            </c:ext>
          </c:extLst>
        </c:ser>
        <c:dLbls>
          <c:showLegendKey val="0"/>
          <c:showVal val="0"/>
          <c:showCatName val="0"/>
          <c:showSerName val="0"/>
          <c:showPercent val="0"/>
          <c:showBubbleSize val="0"/>
        </c:dLbls>
        <c:gapWidth val="150"/>
        <c:axId val="391910816"/>
        <c:axId val="39191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E1-46B7-AE64-40F634FFC26B}"/>
            </c:ext>
          </c:extLst>
        </c:ser>
        <c:dLbls>
          <c:showLegendKey val="0"/>
          <c:showVal val="0"/>
          <c:showCatName val="0"/>
          <c:showSerName val="0"/>
          <c:showPercent val="0"/>
          <c:showBubbleSize val="0"/>
        </c:dLbls>
        <c:marker val="1"/>
        <c:smooth val="0"/>
        <c:axId val="391910816"/>
        <c:axId val="391912384"/>
      </c:lineChart>
      <c:dateAx>
        <c:axId val="391910816"/>
        <c:scaling>
          <c:orientation val="minMax"/>
        </c:scaling>
        <c:delete val="1"/>
        <c:axPos val="b"/>
        <c:numFmt formatCode="&quot;H&quot;yy" sourceLinked="1"/>
        <c:majorTickMark val="none"/>
        <c:minorTickMark val="none"/>
        <c:tickLblPos val="none"/>
        <c:crossAx val="391912384"/>
        <c:crosses val="autoZero"/>
        <c:auto val="1"/>
        <c:lblOffset val="100"/>
        <c:baseTimeUnit val="years"/>
      </c:dateAx>
      <c:valAx>
        <c:axId val="39191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91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34-439B-9205-98F6E6021C1B}"/>
            </c:ext>
          </c:extLst>
        </c:ser>
        <c:dLbls>
          <c:showLegendKey val="0"/>
          <c:showVal val="0"/>
          <c:showCatName val="0"/>
          <c:showSerName val="0"/>
          <c:showPercent val="0"/>
          <c:showBubbleSize val="0"/>
        </c:dLbls>
        <c:gapWidth val="150"/>
        <c:axId val="391915520"/>
        <c:axId val="39191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34-439B-9205-98F6E6021C1B}"/>
            </c:ext>
          </c:extLst>
        </c:ser>
        <c:dLbls>
          <c:showLegendKey val="0"/>
          <c:showVal val="0"/>
          <c:showCatName val="0"/>
          <c:showSerName val="0"/>
          <c:showPercent val="0"/>
          <c:showBubbleSize val="0"/>
        </c:dLbls>
        <c:marker val="1"/>
        <c:smooth val="0"/>
        <c:axId val="391915520"/>
        <c:axId val="391913168"/>
      </c:lineChart>
      <c:dateAx>
        <c:axId val="391915520"/>
        <c:scaling>
          <c:orientation val="minMax"/>
        </c:scaling>
        <c:delete val="1"/>
        <c:axPos val="b"/>
        <c:numFmt formatCode="&quot;H&quot;yy" sourceLinked="1"/>
        <c:majorTickMark val="none"/>
        <c:minorTickMark val="none"/>
        <c:tickLblPos val="none"/>
        <c:crossAx val="391913168"/>
        <c:crosses val="autoZero"/>
        <c:auto val="1"/>
        <c:lblOffset val="100"/>
        <c:baseTimeUnit val="years"/>
      </c:dateAx>
      <c:valAx>
        <c:axId val="39191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91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9C-4BF9-A097-AD7EB79C2BC0}"/>
            </c:ext>
          </c:extLst>
        </c:ser>
        <c:dLbls>
          <c:showLegendKey val="0"/>
          <c:showVal val="0"/>
          <c:showCatName val="0"/>
          <c:showSerName val="0"/>
          <c:showPercent val="0"/>
          <c:showBubbleSize val="0"/>
        </c:dLbls>
        <c:gapWidth val="150"/>
        <c:axId val="391916696"/>
        <c:axId val="391911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9C-4BF9-A097-AD7EB79C2BC0}"/>
            </c:ext>
          </c:extLst>
        </c:ser>
        <c:dLbls>
          <c:showLegendKey val="0"/>
          <c:showVal val="0"/>
          <c:showCatName val="0"/>
          <c:showSerName val="0"/>
          <c:showPercent val="0"/>
          <c:showBubbleSize val="0"/>
        </c:dLbls>
        <c:marker val="1"/>
        <c:smooth val="0"/>
        <c:axId val="391916696"/>
        <c:axId val="391911992"/>
      </c:lineChart>
      <c:dateAx>
        <c:axId val="391916696"/>
        <c:scaling>
          <c:orientation val="minMax"/>
        </c:scaling>
        <c:delete val="1"/>
        <c:axPos val="b"/>
        <c:numFmt formatCode="&quot;H&quot;yy" sourceLinked="1"/>
        <c:majorTickMark val="none"/>
        <c:minorTickMark val="none"/>
        <c:tickLblPos val="none"/>
        <c:crossAx val="391911992"/>
        <c:crosses val="autoZero"/>
        <c:auto val="1"/>
        <c:lblOffset val="100"/>
        <c:baseTimeUnit val="years"/>
      </c:dateAx>
      <c:valAx>
        <c:axId val="39191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91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615.97</c:v>
                </c:pt>
                <c:pt idx="1">
                  <c:v>545.30999999999995</c:v>
                </c:pt>
                <c:pt idx="2">
                  <c:v>449.94</c:v>
                </c:pt>
                <c:pt idx="3">
                  <c:v>384.83</c:v>
                </c:pt>
                <c:pt idx="4">
                  <c:v>475.03</c:v>
                </c:pt>
              </c:numCache>
            </c:numRef>
          </c:val>
          <c:extLst>
            <c:ext xmlns:c16="http://schemas.microsoft.com/office/drawing/2014/chart" uri="{C3380CC4-5D6E-409C-BE32-E72D297353CC}">
              <c16:uniqueId val="{00000000-F9BB-4346-A46F-12345E4D8527}"/>
            </c:ext>
          </c:extLst>
        </c:ser>
        <c:dLbls>
          <c:showLegendKey val="0"/>
          <c:showVal val="0"/>
          <c:showCatName val="0"/>
          <c:showSerName val="0"/>
          <c:showPercent val="0"/>
          <c:showBubbleSize val="0"/>
        </c:dLbls>
        <c:gapWidth val="150"/>
        <c:axId val="391912776"/>
        <c:axId val="39263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664.04</c:v>
                </c:pt>
                <c:pt idx="1">
                  <c:v>625.12</c:v>
                </c:pt>
                <c:pt idx="2">
                  <c:v>610.16999999999996</c:v>
                </c:pt>
                <c:pt idx="3">
                  <c:v>605.9</c:v>
                </c:pt>
                <c:pt idx="4">
                  <c:v>653.69000000000005</c:v>
                </c:pt>
              </c:numCache>
            </c:numRef>
          </c:val>
          <c:smooth val="0"/>
          <c:extLst>
            <c:ext xmlns:c16="http://schemas.microsoft.com/office/drawing/2014/chart" uri="{C3380CC4-5D6E-409C-BE32-E72D297353CC}">
              <c16:uniqueId val="{00000001-F9BB-4346-A46F-12345E4D8527}"/>
            </c:ext>
          </c:extLst>
        </c:ser>
        <c:dLbls>
          <c:showLegendKey val="0"/>
          <c:showVal val="0"/>
          <c:showCatName val="0"/>
          <c:showSerName val="0"/>
          <c:showPercent val="0"/>
          <c:showBubbleSize val="0"/>
        </c:dLbls>
        <c:marker val="1"/>
        <c:smooth val="0"/>
        <c:axId val="391912776"/>
        <c:axId val="392636880"/>
      </c:lineChart>
      <c:dateAx>
        <c:axId val="391912776"/>
        <c:scaling>
          <c:orientation val="minMax"/>
        </c:scaling>
        <c:delete val="1"/>
        <c:axPos val="b"/>
        <c:numFmt formatCode="&quot;H&quot;yy" sourceLinked="1"/>
        <c:majorTickMark val="none"/>
        <c:minorTickMark val="none"/>
        <c:tickLblPos val="none"/>
        <c:crossAx val="392636880"/>
        <c:crosses val="autoZero"/>
        <c:auto val="1"/>
        <c:lblOffset val="100"/>
        <c:baseTimeUnit val="years"/>
      </c:dateAx>
      <c:valAx>
        <c:axId val="39263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91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68.25</c:v>
                </c:pt>
                <c:pt idx="1">
                  <c:v>66.8</c:v>
                </c:pt>
                <c:pt idx="2">
                  <c:v>73.91</c:v>
                </c:pt>
                <c:pt idx="3">
                  <c:v>80.13</c:v>
                </c:pt>
                <c:pt idx="4">
                  <c:v>69.66</c:v>
                </c:pt>
              </c:numCache>
            </c:numRef>
          </c:val>
          <c:extLst>
            <c:ext xmlns:c16="http://schemas.microsoft.com/office/drawing/2014/chart" uri="{C3380CC4-5D6E-409C-BE32-E72D297353CC}">
              <c16:uniqueId val="{00000000-C095-4270-908E-AB32C68A2532}"/>
            </c:ext>
          </c:extLst>
        </c:ser>
        <c:dLbls>
          <c:showLegendKey val="0"/>
          <c:showVal val="0"/>
          <c:showCatName val="0"/>
          <c:showSerName val="0"/>
          <c:showPercent val="0"/>
          <c:showBubbleSize val="0"/>
        </c:dLbls>
        <c:gapWidth val="150"/>
        <c:axId val="392640408"/>
        <c:axId val="39263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86.2</c:v>
                </c:pt>
                <c:pt idx="1">
                  <c:v>89.74</c:v>
                </c:pt>
                <c:pt idx="2">
                  <c:v>88.37</c:v>
                </c:pt>
                <c:pt idx="3">
                  <c:v>89.41</c:v>
                </c:pt>
                <c:pt idx="4">
                  <c:v>88.05</c:v>
                </c:pt>
              </c:numCache>
            </c:numRef>
          </c:val>
          <c:smooth val="0"/>
          <c:extLst>
            <c:ext xmlns:c16="http://schemas.microsoft.com/office/drawing/2014/chart" uri="{C3380CC4-5D6E-409C-BE32-E72D297353CC}">
              <c16:uniqueId val="{00000001-C095-4270-908E-AB32C68A2532}"/>
            </c:ext>
          </c:extLst>
        </c:ser>
        <c:dLbls>
          <c:showLegendKey val="0"/>
          <c:showVal val="0"/>
          <c:showCatName val="0"/>
          <c:showSerName val="0"/>
          <c:showPercent val="0"/>
          <c:showBubbleSize val="0"/>
        </c:dLbls>
        <c:marker val="1"/>
        <c:smooth val="0"/>
        <c:axId val="392640408"/>
        <c:axId val="392638448"/>
      </c:lineChart>
      <c:dateAx>
        <c:axId val="392640408"/>
        <c:scaling>
          <c:orientation val="minMax"/>
        </c:scaling>
        <c:delete val="1"/>
        <c:axPos val="b"/>
        <c:numFmt formatCode="&quot;H&quot;yy" sourceLinked="1"/>
        <c:majorTickMark val="none"/>
        <c:minorTickMark val="none"/>
        <c:tickLblPos val="none"/>
        <c:crossAx val="392638448"/>
        <c:crosses val="autoZero"/>
        <c:auto val="1"/>
        <c:lblOffset val="100"/>
        <c:baseTimeUnit val="years"/>
      </c:dateAx>
      <c:valAx>
        <c:axId val="39263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640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168.71</c:v>
                </c:pt>
                <c:pt idx="1">
                  <c:v>172.09</c:v>
                </c:pt>
                <c:pt idx="2">
                  <c:v>166.57</c:v>
                </c:pt>
                <c:pt idx="3">
                  <c:v>155.38</c:v>
                </c:pt>
                <c:pt idx="4">
                  <c:v>158.13999999999999</c:v>
                </c:pt>
              </c:numCache>
            </c:numRef>
          </c:val>
          <c:extLst>
            <c:ext xmlns:c16="http://schemas.microsoft.com/office/drawing/2014/chart" uri="{C3380CC4-5D6E-409C-BE32-E72D297353CC}">
              <c16:uniqueId val="{00000000-FC25-466A-8879-BBF4A6D620EF}"/>
            </c:ext>
          </c:extLst>
        </c:ser>
        <c:dLbls>
          <c:showLegendKey val="0"/>
          <c:showVal val="0"/>
          <c:showCatName val="0"/>
          <c:showSerName val="0"/>
          <c:showPercent val="0"/>
          <c:showBubbleSize val="0"/>
        </c:dLbls>
        <c:gapWidth val="150"/>
        <c:axId val="392638840"/>
        <c:axId val="392639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146.47999999999999</c:v>
                </c:pt>
                <c:pt idx="1">
                  <c:v>141.24</c:v>
                </c:pt>
                <c:pt idx="2">
                  <c:v>143.05000000000001</c:v>
                </c:pt>
                <c:pt idx="3">
                  <c:v>142.05000000000001</c:v>
                </c:pt>
                <c:pt idx="4">
                  <c:v>141.15</c:v>
                </c:pt>
              </c:numCache>
            </c:numRef>
          </c:val>
          <c:smooth val="0"/>
          <c:extLst>
            <c:ext xmlns:c16="http://schemas.microsoft.com/office/drawing/2014/chart" uri="{C3380CC4-5D6E-409C-BE32-E72D297353CC}">
              <c16:uniqueId val="{00000001-FC25-466A-8879-BBF4A6D620EF}"/>
            </c:ext>
          </c:extLst>
        </c:ser>
        <c:dLbls>
          <c:showLegendKey val="0"/>
          <c:showVal val="0"/>
          <c:showCatName val="0"/>
          <c:showSerName val="0"/>
          <c:showPercent val="0"/>
          <c:showBubbleSize val="0"/>
        </c:dLbls>
        <c:marker val="1"/>
        <c:smooth val="0"/>
        <c:axId val="392638840"/>
        <c:axId val="392639624"/>
      </c:lineChart>
      <c:dateAx>
        <c:axId val="392638840"/>
        <c:scaling>
          <c:orientation val="minMax"/>
        </c:scaling>
        <c:delete val="1"/>
        <c:axPos val="b"/>
        <c:numFmt formatCode="&quot;H&quot;yy" sourceLinked="1"/>
        <c:majorTickMark val="none"/>
        <c:minorTickMark val="none"/>
        <c:tickLblPos val="none"/>
        <c:crossAx val="392639624"/>
        <c:crosses val="autoZero"/>
        <c:auto val="1"/>
        <c:lblOffset val="100"/>
        <c:baseTimeUnit val="years"/>
      </c:dateAx>
      <c:valAx>
        <c:axId val="39263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638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豊明市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Bc1</v>
      </c>
      <c r="X8" s="72"/>
      <c r="Y8" s="72"/>
      <c r="Z8" s="72"/>
      <c r="AA8" s="72"/>
      <c r="AB8" s="72"/>
      <c r="AC8" s="72"/>
      <c r="AD8" s="73" t="str">
        <f>データ!$M$6</f>
        <v>非設置</v>
      </c>
      <c r="AE8" s="73"/>
      <c r="AF8" s="73"/>
      <c r="AG8" s="73"/>
      <c r="AH8" s="73"/>
      <c r="AI8" s="73"/>
      <c r="AJ8" s="73"/>
      <c r="AK8" s="3"/>
      <c r="AL8" s="69">
        <f>データ!S6</f>
        <v>69009</v>
      </c>
      <c r="AM8" s="69"/>
      <c r="AN8" s="69"/>
      <c r="AO8" s="69"/>
      <c r="AP8" s="69"/>
      <c r="AQ8" s="69"/>
      <c r="AR8" s="69"/>
      <c r="AS8" s="69"/>
      <c r="AT8" s="68">
        <f>データ!T6</f>
        <v>23.22</v>
      </c>
      <c r="AU8" s="68"/>
      <c r="AV8" s="68"/>
      <c r="AW8" s="68"/>
      <c r="AX8" s="68"/>
      <c r="AY8" s="68"/>
      <c r="AZ8" s="68"/>
      <c r="BA8" s="68"/>
      <c r="BB8" s="68">
        <f>データ!U6</f>
        <v>2971.96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74.209999999999994</v>
      </c>
      <c r="Q10" s="68"/>
      <c r="R10" s="68"/>
      <c r="S10" s="68"/>
      <c r="T10" s="68"/>
      <c r="U10" s="68"/>
      <c r="V10" s="68"/>
      <c r="W10" s="68">
        <f>データ!Q6</f>
        <v>90.35</v>
      </c>
      <c r="X10" s="68"/>
      <c r="Y10" s="68"/>
      <c r="Z10" s="68"/>
      <c r="AA10" s="68"/>
      <c r="AB10" s="68"/>
      <c r="AC10" s="68"/>
      <c r="AD10" s="69">
        <f>データ!R6</f>
        <v>2145</v>
      </c>
      <c r="AE10" s="69"/>
      <c r="AF10" s="69"/>
      <c r="AG10" s="69"/>
      <c r="AH10" s="69"/>
      <c r="AI10" s="69"/>
      <c r="AJ10" s="69"/>
      <c r="AK10" s="2"/>
      <c r="AL10" s="69">
        <f>データ!V6</f>
        <v>51225</v>
      </c>
      <c r="AM10" s="69"/>
      <c r="AN10" s="69"/>
      <c r="AO10" s="69"/>
      <c r="AP10" s="69"/>
      <c r="AQ10" s="69"/>
      <c r="AR10" s="69"/>
      <c r="AS10" s="69"/>
      <c r="AT10" s="68">
        <f>データ!W6</f>
        <v>7.07</v>
      </c>
      <c r="AU10" s="68"/>
      <c r="AV10" s="68"/>
      <c r="AW10" s="68"/>
      <c r="AX10" s="68"/>
      <c r="AY10" s="68"/>
      <c r="AZ10" s="68"/>
      <c r="BA10" s="68"/>
      <c r="BB10" s="68">
        <f>データ!X6</f>
        <v>7245.4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yWGzDZEOjbX3+PA/yYlxUKLmHxlA5C0trg64jEiT60hv7qPv0mw8J+Dn/hsYDQ96YKlbrh5xsOmqmeqrjlHmdA==" saltValue="t2K/aw06gqsN9WPzIuuFk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232297</v>
      </c>
      <c r="D6" s="33">
        <f t="shared" si="3"/>
        <v>47</v>
      </c>
      <c r="E6" s="33">
        <f t="shared" si="3"/>
        <v>17</v>
      </c>
      <c r="F6" s="33">
        <f t="shared" si="3"/>
        <v>1</v>
      </c>
      <c r="G6" s="33">
        <f t="shared" si="3"/>
        <v>0</v>
      </c>
      <c r="H6" s="33" t="str">
        <f t="shared" si="3"/>
        <v>愛知県　豊明市</v>
      </c>
      <c r="I6" s="33" t="str">
        <f t="shared" si="3"/>
        <v>法非適用</v>
      </c>
      <c r="J6" s="33" t="str">
        <f t="shared" si="3"/>
        <v>下水道事業</v>
      </c>
      <c r="K6" s="33" t="str">
        <f t="shared" si="3"/>
        <v>公共下水道</v>
      </c>
      <c r="L6" s="33" t="str">
        <f t="shared" si="3"/>
        <v>Bc1</v>
      </c>
      <c r="M6" s="33" t="str">
        <f t="shared" si="3"/>
        <v>非設置</v>
      </c>
      <c r="N6" s="34" t="str">
        <f t="shared" si="3"/>
        <v>-</v>
      </c>
      <c r="O6" s="34" t="str">
        <f t="shared" si="3"/>
        <v>該当数値なし</v>
      </c>
      <c r="P6" s="34">
        <f t="shared" si="3"/>
        <v>74.209999999999994</v>
      </c>
      <c r="Q6" s="34">
        <f t="shared" si="3"/>
        <v>90.35</v>
      </c>
      <c r="R6" s="34">
        <f t="shared" si="3"/>
        <v>2145</v>
      </c>
      <c r="S6" s="34">
        <f t="shared" si="3"/>
        <v>69009</v>
      </c>
      <c r="T6" s="34">
        <f t="shared" si="3"/>
        <v>23.22</v>
      </c>
      <c r="U6" s="34">
        <f t="shared" si="3"/>
        <v>2971.96</v>
      </c>
      <c r="V6" s="34">
        <f t="shared" si="3"/>
        <v>51225</v>
      </c>
      <c r="W6" s="34">
        <f t="shared" si="3"/>
        <v>7.07</v>
      </c>
      <c r="X6" s="34">
        <f t="shared" si="3"/>
        <v>7245.4</v>
      </c>
      <c r="Y6" s="35">
        <f>IF(Y7="",NA(),Y7)</f>
        <v>78.2</v>
      </c>
      <c r="Z6" s="35">
        <f t="shared" ref="Z6:AH6" si="4">IF(Z7="",NA(),Z7)</f>
        <v>79.09</v>
      </c>
      <c r="AA6" s="35">
        <f t="shared" si="4"/>
        <v>83.28</v>
      </c>
      <c r="AB6" s="35">
        <f t="shared" si="4"/>
        <v>86.21</v>
      </c>
      <c r="AC6" s="35">
        <f t="shared" si="4"/>
        <v>86.37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615.97</v>
      </c>
      <c r="BG6" s="35">
        <f t="shared" ref="BG6:BO6" si="7">IF(BG7="",NA(),BG7)</f>
        <v>545.30999999999995</v>
      </c>
      <c r="BH6" s="35">
        <f t="shared" si="7"/>
        <v>449.94</v>
      </c>
      <c r="BI6" s="35">
        <f t="shared" si="7"/>
        <v>384.83</v>
      </c>
      <c r="BJ6" s="35">
        <f t="shared" si="7"/>
        <v>475.03</v>
      </c>
      <c r="BK6" s="35">
        <f t="shared" si="7"/>
        <v>664.04</v>
      </c>
      <c r="BL6" s="35">
        <f t="shared" si="7"/>
        <v>625.12</v>
      </c>
      <c r="BM6" s="35">
        <f t="shared" si="7"/>
        <v>610.16999999999996</v>
      </c>
      <c r="BN6" s="35">
        <f t="shared" si="7"/>
        <v>605.9</v>
      </c>
      <c r="BO6" s="35">
        <f t="shared" si="7"/>
        <v>653.69000000000005</v>
      </c>
      <c r="BP6" s="34" t="str">
        <f>IF(BP7="","",IF(BP7="-","【-】","【"&amp;SUBSTITUTE(TEXT(BP7,"#,##0.00"),"-","△")&amp;"】"))</f>
        <v>【682.51】</v>
      </c>
      <c r="BQ6" s="35">
        <f>IF(BQ7="",NA(),BQ7)</f>
        <v>68.25</v>
      </c>
      <c r="BR6" s="35">
        <f t="shared" ref="BR6:BZ6" si="8">IF(BR7="",NA(),BR7)</f>
        <v>66.8</v>
      </c>
      <c r="BS6" s="35">
        <f t="shared" si="8"/>
        <v>73.91</v>
      </c>
      <c r="BT6" s="35">
        <f t="shared" si="8"/>
        <v>80.13</v>
      </c>
      <c r="BU6" s="35">
        <f t="shared" si="8"/>
        <v>69.66</v>
      </c>
      <c r="BV6" s="35">
        <f t="shared" si="8"/>
        <v>86.2</v>
      </c>
      <c r="BW6" s="35">
        <f t="shared" si="8"/>
        <v>89.74</v>
      </c>
      <c r="BX6" s="35">
        <f t="shared" si="8"/>
        <v>88.37</v>
      </c>
      <c r="BY6" s="35">
        <f t="shared" si="8"/>
        <v>89.41</v>
      </c>
      <c r="BZ6" s="35">
        <f t="shared" si="8"/>
        <v>88.05</v>
      </c>
      <c r="CA6" s="34" t="str">
        <f>IF(CA7="","",IF(CA7="-","【-】","【"&amp;SUBSTITUTE(TEXT(CA7,"#,##0.00"),"-","△")&amp;"】"))</f>
        <v>【100.34】</v>
      </c>
      <c r="CB6" s="35">
        <f>IF(CB7="",NA(),CB7)</f>
        <v>168.71</v>
      </c>
      <c r="CC6" s="35">
        <f t="shared" ref="CC6:CK6" si="9">IF(CC7="",NA(),CC7)</f>
        <v>172.09</v>
      </c>
      <c r="CD6" s="35">
        <f t="shared" si="9"/>
        <v>166.57</v>
      </c>
      <c r="CE6" s="35">
        <f t="shared" si="9"/>
        <v>155.38</v>
      </c>
      <c r="CF6" s="35">
        <f t="shared" si="9"/>
        <v>158.13999999999999</v>
      </c>
      <c r="CG6" s="35">
        <f t="shared" si="9"/>
        <v>146.47999999999999</v>
      </c>
      <c r="CH6" s="35">
        <f t="shared" si="9"/>
        <v>141.24</v>
      </c>
      <c r="CI6" s="35">
        <f t="shared" si="9"/>
        <v>143.05000000000001</v>
      </c>
      <c r="CJ6" s="35">
        <f t="shared" si="9"/>
        <v>142.05000000000001</v>
      </c>
      <c r="CK6" s="35">
        <f t="shared" si="9"/>
        <v>141.15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62.64</v>
      </c>
      <c r="CS6" s="35">
        <f t="shared" si="10"/>
        <v>58.12</v>
      </c>
      <c r="CT6" s="35">
        <f t="shared" si="10"/>
        <v>58.83</v>
      </c>
      <c r="CU6" s="35">
        <f t="shared" si="10"/>
        <v>56.51</v>
      </c>
      <c r="CV6" s="35">
        <f t="shared" si="10"/>
        <v>57.04</v>
      </c>
      <c r="CW6" s="34" t="str">
        <f>IF(CW7="","",IF(CW7="-","【-】","【"&amp;SUBSTITUTE(TEXT(CW7,"#,##0.00"),"-","△")&amp;"】"))</f>
        <v>【59.64】</v>
      </c>
      <c r="CX6" s="35">
        <f>IF(CX7="",NA(),CX7)</f>
        <v>97.36</v>
      </c>
      <c r="CY6" s="35">
        <f t="shared" ref="CY6:DG6" si="11">IF(CY7="",NA(),CY7)</f>
        <v>97.5</v>
      </c>
      <c r="CZ6" s="35">
        <f t="shared" si="11"/>
        <v>97.52</v>
      </c>
      <c r="DA6" s="35">
        <f t="shared" si="11"/>
        <v>97.66</v>
      </c>
      <c r="DB6" s="35">
        <f t="shared" si="11"/>
        <v>97.68</v>
      </c>
      <c r="DC6" s="35">
        <f t="shared" si="11"/>
        <v>92.98</v>
      </c>
      <c r="DD6" s="35">
        <f t="shared" si="11"/>
        <v>93.07</v>
      </c>
      <c r="DE6" s="35">
        <f t="shared" si="11"/>
        <v>92.9</v>
      </c>
      <c r="DF6" s="35">
        <f t="shared" si="11"/>
        <v>93.91</v>
      </c>
      <c r="DG6" s="35">
        <f t="shared" si="11"/>
        <v>93.73</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7.0000000000000007E-2</v>
      </c>
      <c r="EF6" s="35">
        <f t="shared" ref="EF6:EN6" si="14">IF(EF7="",NA(),EF7)</f>
        <v>0.1</v>
      </c>
      <c r="EG6" s="35">
        <f t="shared" si="14"/>
        <v>0.05</v>
      </c>
      <c r="EH6" s="35">
        <f t="shared" si="14"/>
        <v>0.06</v>
      </c>
      <c r="EI6" s="34">
        <f t="shared" si="14"/>
        <v>0</v>
      </c>
      <c r="EJ6" s="35">
        <f t="shared" si="14"/>
        <v>7.0000000000000007E-2</v>
      </c>
      <c r="EK6" s="35">
        <f t="shared" si="14"/>
        <v>0.1</v>
      </c>
      <c r="EL6" s="35">
        <f t="shared" si="14"/>
        <v>0.14000000000000001</v>
      </c>
      <c r="EM6" s="35">
        <f t="shared" si="14"/>
        <v>0.13</v>
      </c>
      <c r="EN6" s="35">
        <f t="shared" si="14"/>
        <v>0.12</v>
      </c>
      <c r="EO6" s="34" t="str">
        <f>IF(EO7="","",IF(EO7="-","【-】","【"&amp;SUBSTITUTE(TEXT(EO7,"#,##0.00"),"-","△")&amp;"】"))</f>
        <v>【0.22】</v>
      </c>
    </row>
    <row r="7" spans="1:145" s="36" customFormat="1" x14ac:dyDescent="0.15">
      <c r="A7" s="28"/>
      <c r="B7" s="37">
        <v>2019</v>
      </c>
      <c r="C7" s="37">
        <v>232297</v>
      </c>
      <c r="D7" s="37">
        <v>47</v>
      </c>
      <c r="E7" s="37">
        <v>17</v>
      </c>
      <c r="F7" s="37">
        <v>1</v>
      </c>
      <c r="G7" s="37">
        <v>0</v>
      </c>
      <c r="H7" s="37" t="s">
        <v>98</v>
      </c>
      <c r="I7" s="37" t="s">
        <v>99</v>
      </c>
      <c r="J7" s="37" t="s">
        <v>100</v>
      </c>
      <c r="K7" s="37" t="s">
        <v>101</v>
      </c>
      <c r="L7" s="37" t="s">
        <v>102</v>
      </c>
      <c r="M7" s="37" t="s">
        <v>103</v>
      </c>
      <c r="N7" s="38" t="s">
        <v>104</v>
      </c>
      <c r="O7" s="38" t="s">
        <v>105</v>
      </c>
      <c r="P7" s="38">
        <v>74.209999999999994</v>
      </c>
      <c r="Q7" s="38">
        <v>90.35</v>
      </c>
      <c r="R7" s="38">
        <v>2145</v>
      </c>
      <c r="S7" s="38">
        <v>69009</v>
      </c>
      <c r="T7" s="38">
        <v>23.22</v>
      </c>
      <c r="U7" s="38">
        <v>2971.96</v>
      </c>
      <c r="V7" s="38">
        <v>51225</v>
      </c>
      <c r="W7" s="38">
        <v>7.07</v>
      </c>
      <c r="X7" s="38">
        <v>7245.4</v>
      </c>
      <c r="Y7" s="38">
        <v>78.2</v>
      </c>
      <c r="Z7" s="38">
        <v>79.09</v>
      </c>
      <c r="AA7" s="38">
        <v>83.28</v>
      </c>
      <c r="AB7" s="38">
        <v>86.21</v>
      </c>
      <c r="AC7" s="38">
        <v>86.37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615.97</v>
      </c>
      <c r="BG7" s="38">
        <v>545.30999999999995</v>
      </c>
      <c r="BH7" s="38">
        <v>449.94</v>
      </c>
      <c r="BI7" s="38">
        <v>384.83</v>
      </c>
      <c r="BJ7" s="38">
        <v>475.03</v>
      </c>
      <c r="BK7" s="38">
        <v>664.04</v>
      </c>
      <c r="BL7" s="38">
        <v>625.12</v>
      </c>
      <c r="BM7" s="38">
        <v>610.16999999999996</v>
      </c>
      <c r="BN7" s="38">
        <v>605.9</v>
      </c>
      <c r="BO7" s="38">
        <v>653.69000000000005</v>
      </c>
      <c r="BP7" s="38">
        <v>682.51</v>
      </c>
      <c r="BQ7" s="38">
        <v>68.25</v>
      </c>
      <c r="BR7" s="38">
        <v>66.8</v>
      </c>
      <c r="BS7" s="38">
        <v>73.91</v>
      </c>
      <c r="BT7" s="38">
        <v>80.13</v>
      </c>
      <c r="BU7" s="38">
        <v>69.66</v>
      </c>
      <c r="BV7" s="38">
        <v>86.2</v>
      </c>
      <c r="BW7" s="38">
        <v>89.74</v>
      </c>
      <c r="BX7" s="38">
        <v>88.37</v>
      </c>
      <c r="BY7" s="38">
        <v>89.41</v>
      </c>
      <c r="BZ7" s="38">
        <v>88.05</v>
      </c>
      <c r="CA7" s="38">
        <v>100.34</v>
      </c>
      <c r="CB7" s="38">
        <v>168.71</v>
      </c>
      <c r="CC7" s="38">
        <v>172.09</v>
      </c>
      <c r="CD7" s="38">
        <v>166.57</v>
      </c>
      <c r="CE7" s="38">
        <v>155.38</v>
      </c>
      <c r="CF7" s="38">
        <v>158.13999999999999</v>
      </c>
      <c r="CG7" s="38">
        <v>146.47999999999999</v>
      </c>
      <c r="CH7" s="38">
        <v>141.24</v>
      </c>
      <c r="CI7" s="38">
        <v>143.05000000000001</v>
      </c>
      <c r="CJ7" s="38">
        <v>142.05000000000001</v>
      </c>
      <c r="CK7" s="38">
        <v>141.15</v>
      </c>
      <c r="CL7" s="38">
        <v>136.15</v>
      </c>
      <c r="CM7" s="38" t="s">
        <v>104</v>
      </c>
      <c r="CN7" s="38" t="s">
        <v>104</v>
      </c>
      <c r="CO7" s="38" t="s">
        <v>104</v>
      </c>
      <c r="CP7" s="38" t="s">
        <v>104</v>
      </c>
      <c r="CQ7" s="38" t="s">
        <v>104</v>
      </c>
      <c r="CR7" s="38">
        <v>62.64</v>
      </c>
      <c r="CS7" s="38">
        <v>58.12</v>
      </c>
      <c r="CT7" s="38">
        <v>58.83</v>
      </c>
      <c r="CU7" s="38">
        <v>56.51</v>
      </c>
      <c r="CV7" s="38">
        <v>57.04</v>
      </c>
      <c r="CW7" s="38">
        <v>59.64</v>
      </c>
      <c r="CX7" s="38">
        <v>97.36</v>
      </c>
      <c r="CY7" s="38">
        <v>97.5</v>
      </c>
      <c r="CZ7" s="38">
        <v>97.52</v>
      </c>
      <c r="DA7" s="38">
        <v>97.66</v>
      </c>
      <c r="DB7" s="38">
        <v>97.68</v>
      </c>
      <c r="DC7" s="38">
        <v>92.98</v>
      </c>
      <c r="DD7" s="38">
        <v>93.07</v>
      </c>
      <c r="DE7" s="38">
        <v>92.9</v>
      </c>
      <c r="DF7" s="38">
        <v>93.91</v>
      </c>
      <c r="DG7" s="38">
        <v>93.73</v>
      </c>
      <c r="DH7" s="38">
        <v>95.35</v>
      </c>
      <c r="DI7" s="38"/>
      <c r="DJ7" s="38"/>
      <c r="DK7" s="38"/>
      <c r="DL7" s="38"/>
      <c r="DM7" s="38"/>
      <c r="DN7" s="38"/>
      <c r="DO7" s="38"/>
      <c r="DP7" s="38"/>
      <c r="DQ7" s="38"/>
      <c r="DR7" s="38"/>
      <c r="DS7" s="38"/>
      <c r="DT7" s="38"/>
      <c r="DU7" s="38"/>
      <c r="DV7" s="38"/>
      <c r="DW7" s="38"/>
      <c r="DX7" s="38"/>
      <c r="DY7" s="38"/>
      <c r="DZ7" s="38"/>
      <c r="EA7" s="38"/>
      <c r="EB7" s="38"/>
      <c r="EC7" s="38"/>
      <c r="ED7" s="38"/>
      <c r="EE7" s="38">
        <v>7.0000000000000007E-2</v>
      </c>
      <c r="EF7" s="38">
        <v>0.1</v>
      </c>
      <c r="EG7" s="38">
        <v>0.05</v>
      </c>
      <c r="EH7" s="38">
        <v>0.06</v>
      </c>
      <c r="EI7" s="38">
        <v>0</v>
      </c>
      <c r="EJ7" s="38">
        <v>7.0000000000000007E-2</v>
      </c>
      <c r="EK7" s="38">
        <v>0.1</v>
      </c>
      <c r="EL7" s="38">
        <v>0.14000000000000001</v>
      </c>
      <c r="EM7" s="38">
        <v>0.13</v>
      </c>
      <c r="EN7" s="38">
        <v>0.12</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2021-02-08T00:22:32Z</cp:lastPrinted>
  <dcterms:created xsi:type="dcterms:W3CDTF">2020-12-04T02:47:21Z</dcterms:created>
  <dcterms:modified xsi:type="dcterms:W3CDTF">2021-02-15T01:04:14Z</dcterms:modified>
  <cp:category/>
</cp:coreProperties>
</file>