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f3aj9FpzmYW5lsyM+vDIaSmSd/ey8/blqL2s5/XBnRbokkXLx5NbqFliHp7qp82ecxe/PHLzCBqPJgeOn4WQ9g==" workbookSaltValue="7HLpEPle3r4RuoZSxHW28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<sst xmlns="http://schemas.openxmlformats.org/spreadsheetml/2006/main" count="236" uniqueCount="117">
  <si>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</si>
  <si>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</si>
  <si>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</si>
  <si>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</si>
  <si>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</si>
  <si>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</si>
  <si>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</si>
  <si>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</si>
  <si>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</si>
  <si>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</si>
  <si>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</si>
  <si>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</si>
  <si>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</si>
  <si>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</si>
  <si>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</si>
  <si>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</si>
  <si>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</si>
  <si>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</si>
  <si>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</si>
  <si>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</si>
  <si>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</si>
  <si>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</si>
  <si>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</si>
  <si>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</si>
  <si>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</si>
  <si>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</si>
  <si>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</si>
  <si>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</si>
  <si>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</si>
  <si>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</si>
  <si>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</si>
  <si>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</si>
  <si>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</si>
  <si>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</si>
  <si>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</si>
  <si>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</si>
  <si>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</si>
  <si>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</si>
  <si>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</si>
  <si>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</si>
  <si>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</si>
  <si>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</si>
  <si>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</si>
  <si>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</si>
  <si>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</si>
  <si>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</si>
  <si>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</si>
  <si>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</si>
  <si>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</si>
  <si>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</si>
  <si>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</si>
  <si>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</si>
  <si>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</si>
  <si>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</si>
  <si>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</si>
  <si>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</si>
  <si>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</si>
  <si>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</si>
  <si>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</si>
  <si>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</si>
  <si>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</si>
  <si>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</si>
  <si>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</si>
  <si>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</si>
  <si>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</si>
  <si>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</si>
  <si>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</si>
  <si>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</si>
  <si>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</si>
  <si>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</si>
  <si>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</si>
  <si>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</si>
  <si>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</si>
  <si>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</si>
  <si>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</si>
  <si>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</si>
  <si>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</si>
  <si>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</si>
  <si>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</si>
  <si>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</si>
  <si>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</si>
  <si>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</si>
  <si>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</si>
  <si>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</si>
  <si>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</si>
  <si>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</si>
  <si>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</si>
  <si>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</si>
  <si>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</si>
  <si>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</si>
  <si>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</si>
  <si>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</si>
  <si>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</si>
  <si>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</si>
  <si>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</si>
  <si>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</si>
  <si>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</si>
  <si>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</si>
  <si>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</si>
  <si>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</si>
  <si>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</si>
  <si>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</si>
  <si>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</si>
  <si>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</si>
  <si>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</si>
  <si>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</si>
  <si>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</si>
  <si>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</si>
  <si>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</si>
  <si>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</si>
  <si>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</si>
  <si>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</si>
  <si>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</si>
  <si>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</si>
  <si>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は、１．４９％となっている。従来は、供用地区の拡大に建設財源を集中的に配分してきたが、本年度からストックマネジメント計画に基づいた老朽化対策を開始した。今後も計画的な老朽化対策を進めていく予定である。</t>
    <rPh sb="1" eb="3">
      <t>カンキョ</t>
    </rPh>
    <rPh sb="3" eb="5">
      <t>カイゼン</t>
    </rPh>
    <rPh sb="5" eb="6">
      <t>リツ</t>
    </rPh>
    <rPh sb="20" eb="22">
      <t>ジュウライ</t>
    </rPh>
    <rPh sb="49" eb="52">
      <t>ホンネンド</t>
    </rPh>
    <rPh sb="71" eb="74">
      <t>ロウキュウカ</t>
    </rPh>
    <rPh sb="74" eb="76">
      <t>タイサク</t>
    </rPh>
    <rPh sb="77" eb="79">
      <t>カイシ</t>
    </rPh>
    <rPh sb="82" eb="84">
      <t>コンゴ</t>
    </rPh>
    <rPh sb="100" eb="102">
      <t>ヨテイ</t>
    </rPh>
    <phoneticPr fontId="4"/>
  </si>
  <si>
    <t>　整備区域の拡大を引き続き行う予定であるため、下水道使用料の増加が見込まれるが、整備区域拡大に伴う南部浄化センターの増設や、ストックマネジメント計画に基づく施設の老朽化対策に伴う費用増が見込まれている。
　そのため、令和２年度策定予定の経営戦略に基づき、公営企業会計移行後の決算数値等を基にした経営指標等の検証を行い、必要に応じ、経費回収率改善に向けたロードマップ作成を進める予定としている。</t>
    <rPh sb="9" eb="10">
      <t>ヒ</t>
    </rPh>
    <rPh sb="11" eb="12">
      <t>ツヅ</t>
    </rPh>
    <rPh sb="13" eb="14">
      <t>オコナ</t>
    </rPh>
    <rPh sb="15" eb="17">
      <t>ヨテイ</t>
    </rPh>
    <rPh sb="23" eb="26">
      <t>ゲスイドウ</t>
    </rPh>
    <rPh sb="26" eb="29">
      <t>シヨウリョウ</t>
    </rPh>
    <rPh sb="33" eb="35">
      <t>ミコ</t>
    </rPh>
    <rPh sb="40" eb="42">
      <t>セイビ</t>
    </rPh>
    <rPh sb="42" eb="44">
      <t>クイキ</t>
    </rPh>
    <rPh sb="44" eb="46">
      <t>カクダイ</t>
    </rPh>
    <rPh sb="47" eb="48">
      <t>トモナ</t>
    </rPh>
    <rPh sb="49" eb="51">
      <t>ナンブ</t>
    </rPh>
    <rPh sb="51" eb="53">
      <t>ジョウカ</t>
    </rPh>
    <rPh sb="58" eb="60">
      <t>ゾウセツ</t>
    </rPh>
    <rPh sb="83" eb="84">
      <t>バ</t>
    </rPh>
    <rPh sb="108" eb="110">
      <t>レイワ</t>
    </rPh>
    <rPh sb="111" eb="113">
      <t>ネンド</t>
    </rPh>
    <rPh sb="113" eb="115">
      <t>サクテイ</t>
    </rPh>
    <rPh sb="115" eb="117">
      <t>ヨテイ</t>
    </rPh>
    <rPh sb="118" eb="120">
      <t>ケイエイ</t>
    </rPh>
    <rPh sb="120" eb="122">
      <t>センリャク</t>
    </rPh>
    <rPh sb="123" eb="124">
      <t>モト</t>
    </rPh>
    <rPh sb="127" eb="129">
      <t>コウエイ</t>
    </rPh>
    <rPh sb="129" eb="131">
      <t>キギョウ</t>
    </rPh>
    <rPh sb="131" eb="133">
      <t>カイケイ</t>
    </rPh>
    <rPh sb="133" eb="135">
      <t>イコウ</t>
    </rPh>
    <rPh sb="135" eb="136">
      <t>ゴ</t>
    </rPh>
    <rPh sb="137" eb="139">
      <t>ケッサン</t>
    </rPh>
    <rPh sb="139" eb="141">
      <t>スウチ</t>
    </rPh>
    <rPh sb="141" eb="142">
      <t>トウ</t>
    </rPh>
    <rPh sb="143" eb="144">
      <t>モト</t>
    </rPh>
    <rPh sb="147" eb="149">
      <t>ケイエイ</t>
    </rPh>
    <rPh sb="149" eb="151">
      <t>シヒョウ</t>
    </rPh>
    <rPh sb="151" eb="152">
      <t>トウ</t>
    </rPh>
    <rPh sb="153" eb="155">
      <t>ケンショウ</t>
    </rPh>
    <rPh sb="156" eb="157">
      <t>オコナ</t>
    </rPh>
    <rPh sb="159" eb="161">
      <t>ヒツヨウ</t>
    </rPh>
    <rPh sb="162" eb="163">
      <t>オウ</t>
    </rPh>
    <rPh sb="165" eb="167">
      <t>ケイヒ</t>
    </rPh>
    <rPh sb="167" eb="169">
      <t>カイシュウ</t>
    </rPh>
    <rPh sb="169" eb="170">
      <t>リツ</t>
    </rPh>
    <rPh sb="170" eb="172">
      <t>カイゼン</t>
    </rPh>
    <rPh sb="173" eb="174">
      <t>ム</t>
    </rPh>
    <rPh sb="182" eb="184">
      <t>サクセイ</t>
    </rPh>
    <rPh sb="185" eb="186">
      <t>スス</t>
    </rPh>
    <rPh sb="188" eb="190">
      <t>ヨテイ</t>
    </rPh>
    <phoneticPr fontId="4"/>
  </si>
  <si>
    <r>
      <t>①収益的収支比率は、公営企業会計移行に伴う打ち切り決算の影響があり、大幅な比率低下となった。ただし、地方債償還金の増加額が、下水道使用料の増加額を上回っている点も数値低下の要因となっている。
④企業債残高対事業規模比率は、公営企業会計移行に伴う打ち切り決算の影響があり、比率が上昇している。ただし、影響を考慮した場合、類似団体平均値を下回る数値となる。
⑤経費回収率は、公営企業会計移行に伴う打ち切り決算の影響があり、大幅に数値が低下している。ただし、影響を考慮した場合の数値は、８５．１</t>
    </r>
    <r>
      <rPr>
        <sz val="11"/>
        <rFont val="ＭＳ ゴシック"/>
        <family val="3"/>
        <charset val="128"/>
      </rPr>
      <t>％</t>
    </r>
    <r>
      <rPr>
        <sz val="11"/>
        <color theme="1"/>
        <rFont val="ＭＳ ゴシック"/>
        <family val="3"/>
        <charset val="128"/>
      </rPr>
      <t>であり、供用開始区域の拡大に伴う使用料収入増加により数値が微増している。しかし、類似団体平均を下回る状況となっており、経費回収率向上に向けたロードマップ作成を行っていく必要がある。
⑥汚水処理原価は、概ね１５０円で推移している。
本年度から類似団体平均値を上回っており、南部浄化センターへの包括民間委託導入の検討等による経費節減に努めていく必要がある。
⑦施設利用率は、供用開始区域の拡大に伴い、処理水量が増加したため、利用率上昇につながり、類似団体平均を上回る状況が継続している。
⑧水洗化率は、接続調査や接続依頼などの普及啓発により、比率が上昇し、類似団体平均を上回る状況が継続している。</t>
    </r>
    <rPh sb="10" eb="12">
      <t>コウエイ</t>
    </rPh>
    <rPh sb="12" eb="14">
      <t>キギョウ</t>
    </rPh>
    <rPh sb="14" eb="16">
      <t>カイケイ</t>
    </rPh>
    <rPh sb="16" eb="18">
      <t>イコウ</t>
    </rPh>
    <rPh sb="19" eb="20">
      <t>トモナ</t>
    </rPh>
    <rPh sb="21" eb="22">
      <t>ウ</t>
    </rPh>
    <rPh sb="23" eb="24">
      <t>キ</t>
    </rPh>
    <rPh sb="25" eb="27">
      <t>ケッサン</t>
    </rPh>
    <rPh sb="28" eb="30">
      <t>エイキョウ</t>
    </rPh>
    <rPh sb="34" eb="36">
      <t>オオハバ</t>
    </rPh>
    <rPh sb="37" eb="39">
      <t>ヒリツ</t>
    </rPh>
    <rPh sb="39" eb="41">
      <t>テイカ</t>
    </rPh>
    <rPh sb="50" eb="52">
      <t>チホウ</t>
    </rPh>
    <rPh sb="52" eb="53">
      <t>サイ</t>
    </rPh>
    <rPh sb="53" eb="55">
      <t>ショウカン</t>
    </rPh>
    <rPh sb="55" eb="56">
      <t>キン</t>
    </rPh>
    <rPh sb="57" eb="59">
      <t>ゾウカ</t>
    </rPh>
    <rPh sb="59" eb="60">
      <t>ガク</t>
    </rPh>
    <rPh sb="62" eb="65">
      <t>ゲスイドウ</t>
    </rPh>
    <rPh sb="65" eb="68">
      <t>シヨウリョウ</t>
    </rPh>
    <rPh sb="69" eb="71">
      <t>ゾウカ</t>
    </rPh>
    <rPh sb="71" eb="72">
      <t>ガク</t>
    </rPh>
    <rPh sb="73" eb="75">
      <t>ウワマワ</t>
    </rPh>
    <rPh sb="79" eb="80">
      <t>テン</t>
    </rPh>
    <rPh sb="81" eb="83">
      <t>スウチ</t>
    </rPh>
    <rPh sb="83" eb="85">
      <t>テイカ</t>
    </rPh>
    <rPh sb="86" eb="88">
      <t>ヨウイン</t>
    </rPh>
    <rPh sb="138" eb="140">
      <t>ジョウショウ</t>
    </rPh>
    <rPh sb="149" eb="151">
      <t>エイキョウ</t>
    </rPh>
    <rPh sb="152" eb="154">
      <t>コウリョ</t>
    </rPh>
    <rPh sb="156" eb="158">
      <t>バアイ</t>
    </rPh>
    <rPh sb="159" eb="161">
      <t>ルイジ</t>
    </rPh>
    <rPh sb="161" eb="163">
      <t>ダンタイ</t>
    </rPh>
    <rPh sb="163" eb="165">
      <t>ヘイキン</t>
    </rPh>
    <rPh sb="165" eb="166">
      <t>アタイ</t>
    </rPh>
    <rPh sb="167" eb="169">
      <t>シタマワ</t>
    </rPh>
    <rPh sb="170" eb="172">
      <t>スウチ</t>
    </rPh>
    <rPh sb="209" eb="211">
      <t>オオハバ</t>
    </rPh>
    <rPh sb="212" eb="214">
      <t>スウチ</t>
    </rPh>
    <rPh sb="215" eb="217">
      <t>テイカ</t>
    </rPh>
    <rPh sb="226" eb="228">
      <t>エイキョウ</t>
    </rPh>
    <rPh sb="229" eb="231">
      <t>コウリョ</t>
    </rPh>
    <rPh sb="233" eb="235">
      <t>バアイ</t>
    </rPh>
    <rPh sb="236" eb="238">
      <t>スウチ</t>
    </rPh>
    <rPh sb="261" eb="264">
      <t>シヨウリョウ</t>
    </rPh>
    <rPh sb="274" eb="276">
      <t>ビゾウ</t>
    </rPh>
    <rPh sb="292" eb="293">
      <t>シタ</t>
    </rPh>
    <rPh sb="304" eb="306">
      <t>ケイヒ</t>
    </rPh>
    <rPh sb="306" eb="308">
      <t>カイシュウ</t>
    </rPh>
    <rPh sb="308" eb="309">
      <t>リツ</t>
    </rPh>
    <rPh sb="309" eb="311">
      <t>コウジョウ</t>
    </rPh>
    <rPh sb="312" eb="313">
      <t>ム</t>
    </rPh>
    <rPh sb="321" eb="323">
      <t>サクセイ</t>
    </rPh>
    <rPh sb="324" eb="325">
      <t>オコナ</t>
    </rPh>
    <rPh sb="329" eb="331">
      <t>ヒツヨウ</t>
    </rPh>
    <rPh sb="360" eb="363">
      <t>ホンネンド</t>
    </rPh>
    <rPh sb="365" eb="367">
      <t>ルイジ</t>
    </rPh>
    <rPh sb="367" eb="369">
      <t>ダンタイ</t>
    </rPh>
    <rPh sb="369" eb="371">
      <t>ヘイキン</t>
    </rPh>
    <rPh sb="371" eb="372">
      <t>アタイ</t>
    </rPh>
    <rPh sb="373" eb="375">
      <t>ウワマワ</t>
    </rPh>
    <rPh sb="380" eb="382">
      <t>ナンブ</t>
    </rPh>
    <rPh sb="382" eb="384">
      <t>ジョウカ</t>
    </rPh>
    <rPh sb="390" eb="392">
      <t>ホウカツ</t>
    </rPh>
    <rPh sb="392" eb="394">
      <t>ミンカン</t>
    </rPh>
    <rPh sb="394" eb="396">
      <t>イタク</t>
    </rPh>
    <rPh sb="396" eb="398">
      <t>ドウニュウ</t>
    </rPh>
    <rPh sb="399" eb="401">
      <t>ケントウ</t>
    </rPh>
    <rPh sb="401" eb="402">
      <t>トウ</t>
    </rPh>
    <rPh sb="405" eb="407">
      <t>ケイヒ</t>
    </rPh>
    <rPh sb="407" eb="409">
      <t>セツゲン</t>
    </rPh>
    <rPh sb="410" eb="411">
      <t>ツト</t>
    </rPh>
    <rPh sb="415" eb="417">
      <t>ヒツヨウ</t>
    </rPh>
    <rPh sb="466" eb="468">
      <t>ルイジ</t>
    </rPh>
    <rPh sb="468" eb="470">
      <t>ダンタイ</t>
    </rPh>
    <rPh sb="470" eb="472">
      <t>ヘイキン</t>
    </rPh>
    <rPh sb="473" eb="475">
      <t>ウワマワ</t>
    </rPh>
    <rPh sb="476" eb="478">
      <t>ジョウキョウ</t>
    </rPh>
    <rPh sb="479" eb="481">
      <t>ケイゾク</t>
    </rPh>
    <rPh sb="517" eb="519">
      <t>ジョウショウ</t>
    </rPh>
    <rPh sb="521" eb="523">
      <t>ルイジ</t>
    </rPh>
    <rPh sb="523" eb="525">
      <t>ダンタイ</t>
    </rPh>
    <rPh sb="525" eb="527">
      <t>ヘイキン</t>
    </rPh>
    <rPh sb="528" eb="530">
      <t>ウワマワ</t>
    </rPh>
    <rPh sb="531" eb="533">
      <t>ジョウキョウ</t>
    </rPh>
    <rPh sb="534" eb="53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</si>
</sst>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1.49</c:v>
                </c:pt>
              </c:numCache>
            </c:numRef>
          </c:val>
          <c:extLst>
            <c:ext xmlns:c16="http://schemas.microsoft.com/office/drawing/2014/chart" uri="{C3380CC4-5D6E-409C-BE32-E72D297353CC}">
              <c16:uniqueId val="{00000000-2330-4926-8003-EE58E5F2BE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0.06</c:v>
                </c:pt>
                <c:pt idx="3">
                  <c:v>0.04</c:v>
                </c:pt>
                <c:pt idx="4">
                  <c:v>0.12</c:v>
                </c:pt>
              </c:numCache>
            </c:numRef>
          </c:val>
          <c:smooth val="0"/>
          <c:extLst>
            <c:ext xmlns:c16="http://schemas.microsoft.com/office/drawing/2014/chart" uri="{C3380CC4-5D6E-409C-BE32-E72D297353CC}">
              <c16:uniqueId val="{00000001-2330-4926-8003-EE58E5F2BE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57.9</c:v>
                </c:pt>
                <c:pt idx="1">
                  <c:v>58.09</c:v>
                </c:pt>
                <c:pt idx="2">
                  <c:v>63.34</c:v>
                </c:pt>
                <c:pt idx="3">
                  <c:v>65.47</c:v>
                </c:pt>
                <c:pt idx="4">
                  <c:v>67.040000000000006</c:v>
                </c:pt>
              </c:numCache>
            </c:numRef>
          </c:val>
          <c:extLst>
            <c:ext xmlns:c16="http://schemas.microsoft.com/office/drawing/2014/chart" uri="{C3380CC4-5D6E-409C-BE32-E72D297353CC}">
              <c16:uniqueId val="{00000000-5202-4248-9305-67AB3A8396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56.67</c:v>
                </c:pt>
                <c:pt idx="1">
                  <c:v>58.04</c:v>
                </c:pt>
                <c:pt idx="2">
                  <c:v>59.9</c:v>
                </c:pt>
                <c:pt idx="3">
                  <c:v>64.510000000000005</c:v>
                </c:pt>
                <c:pt idx="4">
                  <c:v>57.04</c:v>
                </c:pt>
              </c:numCache>
            </c:numRef>
          </c:val>
          <c:smooth val="0"/>
          <c:extLst>
            <c:ext xmlns:c16="http://schemas.microsoft.com/office/drawing/2014/chart" uri="{C3380CC4-5D6E-409C-BE32-E72D297353CC}">
              <c16:uniqueId val="{00000001-5202-4248-9305-67AB3A8396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95.62</c:v>
                </c:pt>
                <c:pt idx="1">
                  <c:v>94.88</c:v>
                </c:pt>
                <c:pt idx="2">
                  <c:v>96</c:v>
                </c:pt>
                <c:pt idx="3">
                  <c:v>94.76</c:v>
                </c:pt>
                <c:pt idx="4">
                  <c:v>95.64</c:v>
                </c:pt>
              </c:numCache>
            </c:numRef>
          </c:val>
          <c:extLst>
            <c:ext xmlns:c16="http://schemas.microsoft.com/office/drawing/2014/chart" uri="{C3380CC4-5D6E-409C-BE32-E72D297353CC}">
              <c16:uniqueId val="{00000000-EB5F-4B8B-8510-43A7A8AE03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92.56</c:v>
                </c:pt>
                <c:pt idx="2">
                  <c:v>92.4</c:v>
                </c:pt>
                <c:pt idx="3">
                  <c:v>91.62</c:v>
                </c:pt>
                <c:pt idx="4">
                  <c:v>93.73</c:v>
                </c:pt>
              </c:numCache>
            </c:numRef>
          </c:val>
          <c:smooth val="0"/>
          <c:extLst>
            <c:ext xmlns:c16="http://schemas.microsoft.com/office/drawing/2014/chart" uri="{C3380CC4-5D6E-409C-BE32-E72D297353CC}">
              <c16:uniqueId val="{00000001-EB5F-4B8B-8510-43A7A8AE03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89.09</c:v>
                </c:pt>
                <c:pt idx="1">
                  <c:v>87.84</c:v>
                </c:pt>
                <c:pt idx="2">
                  <c:v>90.85</c:v>
                </c:pt>
                <c:pt idx="3">
                  <c:v>92.02</c:v>
                </c:pt>
                <c:pt idx="4">
                  <c:v>83.51</c:v>
                </c:pt>
              </c:numCache>
            </c:numRef>
          </c:val>
          <c:extLst>
            <c:ext xmlns:c16="http://schemas.microsoft.com/office/drawing/2014/chart" uri="{C3380CC4-5D6E-409C-BE32-E72D297353CC}">
              <c16:uniqueId val="{00000000-BE78-468D-B320-42EB54CFE10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8-468D-B320-42EB54CFE10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5-45B5-8947-AC69A56D1C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5-45B5-8947-AC69A56D1C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F-4088-B8E0-35FBF6CCD3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F-4088-B8E0-35FBF6CCD3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62-41FA-8488-613C2CFD7CF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62-41FA-8488-613C2CFD7CF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77-4570-9F11-6DE85128D5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77-4570-9F11-6DE85128D5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752.06</c:v>
                </c:pt>
                <c:pt idx="1">
                  <c:v>767.48</c:v>
                </c:pt>
                <c:pt idx="2">
                  <c:v>712.31</c:v>
                </c:pt>
                <c:pt idx="3">
                  <c:v>590.41999999999996</c:v>
                </c:pt>
                <c:pt idx="4">
                  <c:v>702.09</c:v>
                </c:pt>
              </c:numCache>
            </c:numRef>
          </c:val>
          <c:extLst>
            <c:ext xmlns:c16="http://schemas.microsoft.com/office/drawing/2014/chart" uri="{C3380CC4-5D6E-409C-BE32-E72D297353CC}">
              <c16:uniqueId val="{00000000-2A42-4C2A-AE98-B9FBEF8B4D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1051.49</c:v>
                </c:pt>
                <c:pt idx="1">
                  <c:v>991.69</c:v>
                </c:pt>
                <c:pt idx="2">
                  <c:v>986.82</c:v>
                </c:pt>
                <c:pt idx="3">
                  <c:v>1023.34</c:v>
                </c:pt>
                <c:pt idx="4">
                  <c:v>653.69000000000005</c:v>
                </c:pt>
              </c:numCache>
            </c:numRef>
          </c:val>
          <c:smooth val="0"/>
          <c:extLst>
            <c:ext xmlns:c16="http://schemas.microsoft.com/office/drawing/2014/chart" uri="{C3380CC4-5D6E-409C-BE32-E72D297353CC}">
              <c16:uniqueId val="{00000001-2A42-4C2A-AE98-B9FBEF8B4D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83.87</c:v>
                </c:pt>
                <c:pt idx="1">
                  <c:v>83.62</c:v>
                </c:pt>
                <c:pt idx="2">
                  <c:v>83.62</c:v>
                </c:pt>
                <c:pt idx="3">
                  <c:v>84.35</c:v>
                </c:pt>
                <c:pt idx="4">
                  <c:v>75.349999999999994</c:v>
                </c:pt>
              </c:numCache>
            </c:numRef>
          </c:val>
          <c:extLst>
            <c:ext xmlns:c16="http://schemas.microsoft.com/office/drawing/2014/chart" uri="{C3380CC4-5D6E-409C-BE32-E72D297353CC}">
              <c16:uniqueId val="{00000000-3885-4D20-AD74-72B5E8DCBA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80.11</c:v>
                </c:pt>
                <c:pt idx="1">
                  <c:v>84.53</c:v>
                </c:pt>
                <c:pt idx="2">
                  <c:v>84.02</c:v>
                </c:pt>
                <c:pt idx="3">
                  <c:v>82.26</c:v>
                </c:pt>
                <c:pt idx="4">
                  <c:v>88.05</c:v>
                </c:pt>
              </c:numCache>
            </c:numRef>
          </c:val>
          <c:smooth val="0"/>
          <c:extLst>
            <c:ext xmlns:c16="http://schemas.microsoft.com/office/drawing/2014/chart" uri="{C3380CC4-5D6E-409C-BE32-E72D297353CC}">
              <c16:uniqueId val="{00000001-3885-4D20-AD74-72B5E8DCBA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150.01</c:v>
                </c:pt>
                <c:pt idx="3">
                  <c:v>150</c:v>
                </c:pt>
                <c:pt idx="4">
                  <c:v>150</c:v>
                </c:pt>
              </c:numCache>
            </c:numRef>
          </c:val>
          <c:extLst>
            <c:ext xmlns:c16="http://schemas.microsoft.com/office/drawing/2014/chart" uri="{C3380CC4-5D6E-409C-BE32-E72D297353CC}">
              <c16:uniqueId val="{00000000-23F9-4965-82AA-C3E7FA46E4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162.66</c:v>
                </c:pt>
                <c:pt idx="1">
                  <c:v>154.69999999999999</c:v>
                </c:pt>
                <c:pt idx="2">
                  <c:v>154.83000000000001</c:v>
                </c:pt>
                <c:pt idx="3">
                  <c:v>154.25</c:v>
                </c:pt>
                <c:pt idx="4">
                  <c:v>141.15</c:v>
                </c:pt>
              </c:numCache>
            </c:numRef>
          </c:val>
          <c:smooth val="0"/>
          <c:extLst>
            <c:ext xmlns:c16="http://schemas.microsoft.com/office/drawing/2014/chart" uri="{C3380CC4-5D6E-409C-BE32-E72D297353CC}">
              <c16:uniqueId val="{00000001-23F9-4965-82AA-C3E7FA46E4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日進市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91539</v>
      </c>
      <c r="AM8" s="69"/>
      <c r="AN8" s="69"/>
      <c r="AO8" s="69"/>
      <c r="AP8" s="69"/>
      <c r="AQ8" s="69"/>
      <c r="AR8" s="69"/>
      <c r="AS8" s="69"/>
      <c r="AT8" s="68">
        <f>データ!T6</f>
        <v>34.909999999999997</v>
      </c>
      <c r="AU8" s="68"/>
      <c r="AV8" s="68"/>
      <c r="AW8" s="68"/>
      <c r="AX8" s="68"/>
      <c r="AY8" s="68"/>
      <c r="AZ8" s="68"/>
      <c r="BA8" s="68"/>
      <c r="BB8" s="68">
        <f>データ!U6</f>
        <v>2622.14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76.2</v>
      </c>
      <c r="Q10" s="68"/>
      <c r="R10" s="68"/>
      <c r="S10" s="68"/>
      <c r="T10" s="68"/>
      <c r="U10" s="68"/>
      <c r="V10" s="68"/>
      <c r="W10" s="68">
        <f>データ!Q6</f>
        <v>93.24</v>
      </c>
      <c r="X10" s="68"/>
      <c r="Y10" s="68"/>
      <c r="Z10" s="68"/>
      <c r="AA10" s="68"/>
      <c r="AB10" s="68"/>
      <c r="AC10" s="68"/>
      <c r="AD10" s="69">
        <f>データ!R6</f>
        <v>2090</v>
      </c>
      <c r="AE10" s="69"/>
      <c r="AF10" s="69"/>
      <c r="AG10" s="69"/>
      <c r="AH10" s="69"/>
      <c r="AI10" s="69"/>
      <c r="AJ10" s="69"/>
      <c r="AK10" s="2"/>
      <c r="AL10" s="69">
        <f>データ!V6</f>
        <v>69842</v>
      </c>
      <c r="AM10" s="69"/>
      <c r="AN10" s="69"/>
      <c r="AO10" s="69"/>
      <c r="AP10" s="69"/>
      <c r="AQ10" s="69"/>
      <c r="AR10" s="69"/>
      <c r="AS10" s="69"/>
      <c r="AT10" s="68">
        <f>データ!W6</f>
        <v>9.98</v>
      </c>
      <c r="AU10" s="68"/>
      <c r="AV10" s="68"/>
      <c r="AW10" s="68"/>
      <c r="AX10" s="68"/>
      <c r="AY10" s="68"/>
      <c r="AZ10" s="68"/>
      <c r="BA10" s="68"/>
      <c r="BB10" s="68">
        <f>データ!X6</f>
        <v>6998.2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DCCdmyRg9nYt2fTuHT7u8qXGXcH2ONp5KNZ1pOi0ncVXaUatth4a3RD+p773Jm+vKXjBWk2M8Q88h7JA3dgjSA==" saltValue="1qUN8ZVv45vtn2ZQTHNb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232301</v>
      </c>
      <c r="D6" s="33">
        <f t="shared" si="3"/>
        <v>47</v>
      </c>
      <c r="E6" s="33">
        <f t="shared" si="3"/>
        <v>17</v>
      </c>
      <c r="F6" s="33">
        <f t="shared" si="3"/>
        <v>1</v>
      </c>
      <c r="G6" s="33">
        <f t="shared" si="3"/>
        <v>0</v>
      </c>
      <c r="H6" s="33" t="str">
        <f t="shared" si="3"/>
        <v>愛知県　日進市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76.2</v>
      </c>
      <c r="Q6" s="34">
        <f t="shared" si="3"/>
        <v>93.24</v>
      </c>
      <c r="R6" s="34">
        <f t="shared" si="3"/>
        <v>2090</v>
      </c>
      <c r="S6" s="34">
        <f t="shared" si="3"/>
        <v>91539</v>
      </c>
      <c r="T6" s="34">
        <f t="shared" si="3"/>
        <v>34.909999999999997</v>
      </c>
      <c r="U6" s="34">
        <f t="shared" si="3"/>
        <v>2622.14</v>
      </c>
      <c r="V6" s="34">
        <f t="shared" si="3"/>
        <v>69842</v>
      </c>
      <c r="W6" s="34">
        <f t="shared" si="3"/>
        <v>9.98</v>
      </c>
      <c r="X6" s="34">
        <f t="shared" si="3"/>
        <v>6998.2</v>
      </c>
      <c r="Y6" s="35">
        <f>IF(Y7="",NA(),Y7)</f>
        <v>89.09</v>
      </c>
      <c r="Z6" s="35">
        <f t="shared" ref="Z6:AH6" si="4">IF(Z7="",NA(),Z7)</f>
        <v>87.84</v>
      </c>
      <c r="AA6" s="35">
        <f t="shared" si="4"/>
        <v>90.85</v>
      </c>
      <c r="AB6" s="35">
        <f t="shared" si="4"/>
        <v>92.02</v>
      </c>
      <c r="AC6" s="35">
        <f t="shared" si="4"/>
        <v>83.51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752.06</v>
      </c>
      <c r="BG6" s="35">
        <f t="shared" ref="BG6:BO6" si="7">IF(BG7="",NA(),BG7)</f>
        <v>767.48</v>
      </c>
      <c r="BH6" s="35">
        <f t="shared" si="7"/>
        <v>712.31</v>
      </c>
      <c r="BI6" s="35">
        <f t="shared" si="7"/>
        <v>590.41999999999996</v>
      </c>
      <c r="BJ6" s="35">
        <f t="shared" si="7"/>
        <v>702.09</v>
      </c>
      <c r="BK6" s="35">
        <f t="shared" si="7"/>
        <v>1051.49</v>
      </c>
      <c r="BL6" s="35">
        <f t="shared" si="7"/>
        <v>991.69</v>
      </c>
      <c r="BM6" s="35">
        <f t="shared" si="7"/>
        <v>986.82</v>
      </c>
      <c r="BN6" s="35">
        <f t="shared" si="7"/>
        <v>1023.34</v>
      </c>
      <c r="BO6" s="35">
        <f t="shared" si="7"/>
        <v>653.69000000000005</v>
      </c>
      <c r="BP6" s="34" t="str">
        <f>IF(BP7="","",IF(BP7="-","【-】","【"&amp;SUBSTITUTE(TEXT(BP7,"#,##0.00"),"-","△")&amp;"】"))</f>
        <v>【682.51】</v>
      </c>
      <c r="BQ6" s="35">
        <f>IF(BQ7="",NA(),BQ7)</f>
        <v>83.87</v>
      </c>
      <c r="BR6" s="35">
        <f t="shared" ref="BR6:BZ6" si="8">IF(BR7="",NA(),BR7)</f>
        <v>83.62</v>
      </c>
      <c r="BS6" s="35">
        <f t="shared" si="8"/>
        <v>83.62</v>
      </c>
      <c r="BT6" s="35">
        <f t="shared" si="8"/>
        <v>84.35</v>
      </c>
      <c r="BU6" s="35">
        <f t="shared" si="8"/>
        <v>75.349999999999994</v>
      </c>
      <c r="BV6" s="35">
        <f t="shared" si="8"/>
        <v>80.11</v>
      </c>
      <c r="BW6" s="35">
        <f t="shared" si="8"/>
        <v>84.53</v>
      </c>
      <c r="BX6" s="35">
        <f t="shared" si="8"/>
        <v>84.02</v>
      </c>
      <c r="BY6" s="35">
        <f t="shared" si="8"/>
        <v>82.26</v>
      </c>
      <c r="BZ6" s="35">
        <f t="shared" si="8"/>
        <v>88.05</v>
      </c>
      <c r="CA6" s="34" t="str">
        <f>IF(CA7="","",IF(CA7="-","【-】","【"&amp;SUBSTITUTE(TEXT(CA7,"#,##0.00"),"-","△")&amp;"】"))</f>
        <v>【100.34】</v>
      </c>
      <c r="CB6" s="35">
        <f>IF(CB7="",NA(),CB7)</f>
        <v>150</v>
      </c>
      <c r="CC6" s="35">
        <f t="shared" ref="CC6:CK6" si="9">IF(CC7="",NA(),CC7)</f>
        <v>150</v>
      </c>
      <c r="CD6" s="35">
        <f t="shared" si="9"/>
        <v>150.01</v>
      </c>
      <c r="CE6" s="35">
        <f t="shared" si="9"/>
        <v>150</v>
      </c>
      <c r="CF6" s="35">
        <f t="shared" si="9"/>
        <v>150</v>
      </c>
      <c r="CG6" s="35">
        <f t="shared" si="9"/>
        <v>162.66</v>
      </c>
      <c r="CH6" s="35">
        <f t="shared" si="9"/>
        <v>154.69999999999999</v>
      </c>
      <c r="CI6" s="35">
        <f t="shared" si="9"/>
        <v>154.83000000000001</v>
      </c>
      <c r="CJ6" s="35">
        <f t="shared" si="9"/>
        <v>154.25</v>
      </c>
      <c r="CK6" s="35">
        <f t="shared" si="9"/>
        <v>141.15</v>
      </c>
      <c r="CL6" s="34" t="str">
        <f>IF(CL7="","",IF(CL7="-","【-】","【"&amp;SUBSTITUTE(TEXT(CL7,"#,##0.00"),"-","△")&amp;"】"))</f>
        <v>【136.15】</v>
      </c>
      <c r="CM6" s="35">
        <f>IF(CM7="",NA(),CM7)</f>
        <v>57.9</v>
      </c>
      <c r="CN6" s="35">
        <f t="shared" ref="CN6:CV6" si="10">IF(CN7="",NA(),CN7)</f>
        <v>58.09</v>
      </c>
      <c r="CO6" s="35">
        <f t="shared" si="10"/>
        <v>63.34</v>
      </c>
      <c r="CP6" s="35">
        <f t="shared" si="10"/>
        <v>65.47</v>
      </c>
      <c r="CQ6" s="35">
        <f t="shared" si="10"/>
        <v>67.040000000000006</v>
      </c>
      <c r="CR6" s="35">
        <f t="shared" si="10"/>
        <v>56.67</v>
      </c>
      <c r="CS6" s="35">
        <f t="shared" si="10"/>
        <v>58.04</v>
      </c>
      <c r="CT6" s="35">
        <f t="shared" si="10"/>
        <v>59.9</v>
      </c>
      <c r="CU6" s="35">
        <f t="shared" si="10"/>
        <v>64.510000000000005</v>
      </c>
      <c r="CV6" s="35">
        <f t="shared" si="10"/>
        <v>57.04</v>
      </c>
      <c r="CW6" s="34" t="str">
        <f>IF(CW7="","",IF(CW7="-","【-】","【"&amp;SUBSTITUTE(TEXT(CW7,"#,##0.00"),"-","△")&amp;"】"))</f>
        <v>【59.64】</v>
      </c>
      <c r="CX6" s="35">
        <f>IF(CX7="",NA(),CX7)</f>
        <v>95.62</v>
      </c>
      <c r="CY6" s="35">
        <f t="shared" ref="CY6:DG6" si="11">IF(CY7="",NA(),CY7)</f>
        <v>94.88</v>
      </c>
      <c r="CZ6" s="35">
        <f t="shared" si="11"/>
        <v>96</v>
      </c>
      <c r="DA6" s="35">
        <f t="shared" si="11"/>
        <v>94.76</v>
      </c>
      <c r="DB6" s="35">
        <f t="shared" si="11"/>
        <v>95.64</v>
      </c>
      <c r="DC6" s="35">
        <f t="shared" si="11"/>
        <v>92.9</v>
      </c>
      <c r="DD6" s="35">
        <f t="shared" si="11"/>
        <v>92.56</v>
      </c>
      <c r="DE6" s="35">
        <f t="shared" si="11"/>
        <v>92.4</v>
      </c>
      <c r="DF6" s="35">
        <f t="shared" si="11"/>
        <v>91.62</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1.49</v>
      </c>
      <c r="EJ6" s="35">
        <f t="shared" si="14"/>
        <v>0.04</v>
      </c>
      <c r="EK6" s="35">
        <f t="shared" si="14"/>
        <v>0.05</v>
      </c>
      <c r="EL6" s="35">
        <f t="shared" si="14"/>
        <v>0.06</v>
      </c>
      <c r="EM6" s="35">
        <f t="shared" si="14"/>
        <v>0.04</v>
      </c>
      <c r="EN6" s="35">
        <f t="shared" si="14"/>
        <v>0.12</v>
      </c>
      <c r="EO6" s="34" t="str">
        <f>IF(EO7="","",IF(EO7="-","【-】","【"&amp;SUBSTITUTE(TEXT(EO7,"#,##0.00"),"-","△")&amp;"】"))</f>
        <v>【0.22】</v>
      </c>
    </row>
    <row r="7" spans="1:145" s="36" customFormat="1" x14ac:dyDescent="0.15">
      <c r="A7" s="28"/>
      <c r="B7" s="37">
        <v>2019</v>
      </c>
      <c r="C7" s="37">
        <v>232301</v>
      </c>
      <c r="D7" s="37">
        <v>47</v>
      </c>
      <c r="E7" s="37">
        <v>17</v>
      </c>
      <c r="F7" s="37">
        <v>1</v>
      </c>
      <c r="G7" s="37">
        <v>0</v>
      </c>
      <c r="H7" s="37" t="s">
        <v>96</v>
      </c>
      <c r="I7" s="37" t="s">
        <v>97</v>
      </c>
      <c r="J7" s="37" t="s">
        <v>98</v>
      </c>
      <c r="K7" s="37" t="s">
        <v>99</v>
      </c>
      <c r="L7" s="37" t="s">
        <v>100</v>
      </c>
      <c r="M7" s="37" t="s">
        <v>101</v>
      </c>
      <c r="N7" s="38" t="s">
        <v>102</v>
      </c>
      <c r="O7" s="38" t="s">
        <v>103</v>
      </c>
      <c r="P7" s="38">
        <v>76.2</v>
      </c>
      <c r="Q7" s="38">
        <v>93.24</v>
      </c>
      <c r="R7" s="38">
        <v>2090</v>
      </c>
      <c r="S7" s="38">
        <v>91539</v>
      </c>
      <c r="T7" s="38">
        <v>34.909999999999997</v>
      </c>
      <c r="U7" s="38">
        <v>2622.14</v>
      </c>
      <c r="V7" s="38">
        <v>69842</v>
      </c>
      <c r="W7" s="38">
        <v>9.98</v>
      </c>
      <c r="X7" s="38">
        <v>6998.2</v>
      </c>
      <c r="Y7" s="38">
        <v>89.09</v>
      </c>
      <c r="Z7" s="38">
        <v>87.84</v>
      </c>
      <c r="AA7" s="38">
        <v>90.85</v>
      </c>
      <c r="AB7" s="38">
        <v>92.02</v>
      </c>
      <c r="AC7" s="38">
        <v>83.51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752.06</v>
      </c>
      <c r="BG7" s="38">
        <v>767.48</v>
      </c>
      <c r="BH7" s="38">
        <v>712.31</v>
      </c>
      <c r="BI7" s="38">
        <v>590.41999999999996</v>
      </c>
      <c r="BJ7" s="38">
        <v>702.09</v>
      </c>
      <c r="BK7" s="38">
        <v>1051.49</v>
      </c>
      <c r="BL7" s="38">
        <v>991.69</v>
      </c>
      <c r="BM7" s="38">
        <v>986.82</v>
      </c>
      <c r="BN7" s="38">
        <v>1023.34</v>
      </c>
      <c r="BO7" s="38">
        <v>653.69000000000005</v>
      </c>
      <c r="BP7" s="38">
        <v>682.51</v>
      </c>
      <c r="BQ7" s="38">
        <v>83.87</v>
      </c>
      <c r="BR7" s="38">
        <v>83.62</v>
      </c>
      <c r="BS7" s="38">
        <v>83.62</v>
      </c>
      <c r="BT7" s="38">
        <v>84.35</v>
      </c>
      <c r="BU7" s="38">
        <v>75.349999999999994</v>
      </c>
      <c r="BV7" s="38">
        <v>80.11</v>
      </c>
      <c r="BW7" s="38">
        <v>84.53</v>
      </c>
      <c r="BX7" s="38">
        <v>84.02</v>
      </c>
      <c r="BY7" s="38">
        <v>82.26</v>
      </c>
      <c r="BZ7" s="38">
        <v>88.05</v>
      </c>
      <c r="CA7" s="38">
        <v>100.34</v>
      </c>
      <c r="CB7" s="38">
        <v>150</v>
      </c>
      <c r="CC7" s="38">
        <v>150</v>
      </c>
      <c r="CD7" s="38">
        <v>150.01</v>
      </c>
      <c r="CE7" s="38">
        <v>150</v>
      </c>
      <c r="CF7" s="38">
        <v>150</v>
      </c>
      <c r="CG7" s="38">
        <v>162.66</v>
      </c>
      <c r="CH7" s="38">
        <v>154.69999999999999</v>
      </c>
      <c r="CI7" s="38">
        <v>154.83000000000001</v>
      </c>
      <c r="CJ7" s="38">
        <v>154.25</v>
      </c>
      <c r="CK7" s="38">
        <v>141.15</v>
      </c>
      <c r="CL7" s="38">
        <v>136.15</v>
      </c>
      <c r="CM7" s="38">
        <v>57.9</v>
      </c>
      <c r="CN7" s="38">
        <v>58.09</v>
      </c>
      <c r="CO7" s="38">
        <v>63.34</v>
      </c>
      <c r="CP7" s="38">
        <v>65.47</v>
      </c>
      <c r="CQ7" s="38">
        <v>67.040000000000006</v>
      </c>
      <c r="CR7" s="38">
        <v>56.67</v>
      </c>
      <c r="CS7" s="38">
        <v>58.04</v>
      </c>
      <c r="CT7" s="38">
        <v>59.9</v>
      </c>
      <c r="CU7" s="38">
        <v>64.510000000000005</v>
      </c>
      <c r="CV7" s="38">
        <v>57.04</v>
      </c>
      <c r="CW7" s="38">
        <v>59.64</v>
      </c>
      <c r="CX7" s="38">
        <v>95.62</v>
      </c>
      <c r="CY7" s="38">
        <v>94.88</v>
      </c>
      <c r="CZ7" s="38">
        <v>96</v>
      </c>
      <c r="DA7" s="38">
        <v>94.76</v>
      </c>
      <c r="DB7" s="38">
        <v>95.64</v>
      </c>
      <c r="DC7" s="38">
        <v>92.9</v>
      </c>
      <c r="DD7" s="38">
        <v>92.56</v>
      </c>
      <c r="DE7" s="38">
        <v>92.4</v>
      </c>
      <c r="DF7" s="38">
        <v>91.62</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1.49</v>
      </c>
      <c r="EJ7" s="38">
        <v>0.04</v>
      </c>
      <c r="EK7" s="38">
        <v>0.05</v>
      </c>
      <c r="EL7" s="38">
        <v>0.06</v>
      </c>
      <c r="EM7" s="38">
        <v>0.04</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2021-02-08T08:58:42Z</cp:lastPrinted>
  <dcterms:created xsi:type="dcterms:W3CDTF">2020-12-04T02:47:22Z</dcterms:created>
  <dcterms:modified xsi:type="dcterms:W3CDTF">2021-02-22T02:17:23Z</dcterms:modified>
  <cp:category/>
</cp:coreProperties>
</file>