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niqscSGzlhYpfJxPRNffgbuFb7tRe7rILyLPSTcI23cjieV0tWobcIFQR/MrvMHmMJ2K32L6XJ9phUAfYqSAjg==" workbookSaltValue="pet7IZiqbbYFYu9pHVQkk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<sst xmlns="http://schemas.openxmlformats.org/spreadsheetml/2006/main" count="320" uniqueCount="117">
  <si>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</si>
  <si>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</si>
  <si>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</si>
  <si>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</si>
  <si>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</si>
  <si>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</si>
  <si>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</si>
  <si>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</si>
  <si>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</si>
  <si>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</si>
  <si>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</si>
  <si>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</si>
  <si>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</si>
  <si>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</si>
  <si>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</si>
  <si>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</si>
  <si>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</si>
  <si>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</si>
  <si>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</si>
  <si>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</si>
  <si>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</si>
  <si>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</si>
  <si>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</si>
  <si>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</si>
  <si>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</si>
  <si>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</si>
  <si>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</si>
  <si>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</si>
  <si>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</si>
  <si>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</si>
  <si>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</si>
  <si>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</si>
  <si>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</si>
  <si>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</si>
  <si>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</si>
  <si>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</si>
  <si>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</si>
  <si>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</si>
  <si>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</si>
  <si>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</si>
  <si>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</si>
  <si>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</si>
  <si>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</si>
  <si>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</si>
  <si>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</si>
  <si>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</si>
  <si>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</si>
  <si>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</si>
  <si>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</si>
  <si>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</si>
  <si>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</si>
  <si>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</si>
  <si>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</si>
  <si>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</si>
  <si>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</si>
  <si>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</si>
  <si>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</si>
  <si>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</si>
  <si>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</si>
  <si>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</si>
  <si>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</si>
  <si>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</si>
  <si>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</si>
  <si>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</si>
  <si>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</si>
  <si>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</si>
  <si>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</si>
  <si>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</si>
  <si>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</si>
  <si>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</si>
  <si>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</si>
  <si>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</si>
  <si>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</si>
  <si>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</si>
  <si>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</si>
  <si>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</si>
  <si>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</si>
  <si>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</si>
  <si>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</si>
  <si>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</si>
  <si>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</si>
  <si>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</si>
  <si>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</si>
  <si>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</si>
  <si>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</si>
  <si>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</si>
  <si>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</si>
  <si>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</si>
  <si>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</si>
  <si>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</si>
  <si>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</si>
  <si>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</si>
  <si>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</si>
  <si>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</si>
  <si>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</si>
  <si>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</si>
  <si>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</si>
  <si>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</si>
  <si>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</si>
  <si>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</si>
  <si>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</si>
  <si>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</si>
  <si>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</si>
  <si>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</si>
  <si>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</si>
  <si>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</si>
  <si>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</si>
  <si>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</si>
  <si>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</si>
  <si>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</si>
  <si>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</si>
  <si>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</si>
  <si>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</si>
  <si>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</si>
  <si>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・全体的には「①有形固定資産減価償却率」の割合が3.39と低いことから老朽化の状況は小さい。
・汚水施設については、整備が直近10年程度と比較的新しいため老朽化の状況はない。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・汚水施設の整備に合わせて、雨水施設を公共下水道の施設として位置付け、順次整備している。雨水管の整備とともに老朽化した雨水ポンプ場の改築更新が急務となっている。
・平成29年度に策定した下水道ストックマネジメント計画に基づき、老朽化した雨水管渠について計画的に更新を行っていく予定である。今後、重要な幹線の点検に向けて準備を進めていく。</t>
    <rPh sb="1" eb="4">
      <t>ゼンタイテキ</t>
    </rPh>
    <rPh sb="8" eb="10">
      <t>ユウケイ</t>
    </rPh>
    <rPh sb="10" eb="12">
      <t>コテイ</t>
    </rPh>
    <rPh sb="12" eb="14">
      <t>シサン</t>
    </rPh>
    <rPh sb="14" eb="16">
      <t>ゲンカ</t>
    </rPh>
    <rPh sb="16" eb="18">
      <t>ショウキャク</t>
    </rPh>
    <rPh sb="18" eb="19">
      <t>リツ</t>
    </rPh>
    <rPh sb="21" eb="23">
      <t>ワリアイ</t>
    </rPh>
    <rPh sb="29" eb="30">
      <t>ヒク</t>
    </rPh>
    <rPh sb="35" eb="38">
      <t>ロウキュウカ</t>
    </rPh>
    <rPh sb="39" eb="41">
      <t>ジョウキョウ</t>
    </rPh>
    <rPh sb="42" eb="43">
      <t>チイ</t>
    </rPh>
    <phoneticPr fontId="4"/>
  </si>
  <si>
    <t>・令和元年度は供用開始から8ヶ年度目、かつ地方公営企業法の財務規定等の適用初年度であり、経営の健全性・効率性を分析するにあたっては過渡的な状況である。
・引き続き汚水の面整備に努め、規模を拡大し、処理原価の低減・収益性の向上を図っていく。
・合わせて、都市下水路として整備した雨水施設を順次公共下水道に取り込み、老朽化した雨水施設の改築更新を行っていく。
・令和2年度より年度間の比較を行う。
・令和元年度に地方公営企業法の財務規定等を適用したことに伴い同年度末に経営戦略の見直しを行った。令和7年度までは現行の経営戦略に基づき事業運営を行い、同年度に見直しを行う。</t>
    <rPh sb="1" eb="3">
      <t>レイワ</t>
    </rPh>
    <rPh sb="3" eb="4">
      <t>ガン</t>
    </rPh>
    <rPh sb="21" eb="23">
      <t>チホウ</t>
    </rPh>
    <rPh sb="23" eb="25">
      <t>コウエイ</t>
    </rPh>
    <rPh sb="25" eb="27">
      <t>キギョウ</t>
    </rPh>
    <rPh sb="27" eb="28">
      <t>ホウ</t>
    </rPh>
    <rPh sb="29" eb="31">
      <t>ザイム</t>
    </rPh>
    <rPh sb="31" eb="34">
      <t>キテイナド</t>
    </rPh>
    <rPh sb="35" eb="37">
      <t>テキヨウ</t>
    </rPh>
    <rPh sb="37" eb="40">
      <t>ショネンド</t>
    </rPh>
    <rPh sb="190" eb="192">
      <t>ヒカク</t>
    </rPh>
    <rPh sb="193" eb="194">
      <t>オコナ</t>
    </rPh>
    <rPh sb="225" eb="226">
      <t>トモナ</t>
    </rPh>
    <rPh sb="227" eb="228">
      <t>ドウ</t>
    </rPh>
    <rPh sb="228" eb="230">
      <t>ネンド</t>
    </rPh>
    <rPh sb="230" eb="231">
      <t>マツ</t>
    </rPh>
    <rPh sb="232" eb="234">
      <t>ケイエイ</t>
    </rPh>
    <rPh sb="234" eb="236">
      <t>センリャク</t>
    </rPh>
    <rPh sb="237" eb="239">
      <t>ミナオ</t>
    </rPh>
    <rPh sb="241" eb="242">
      <t>オコナ</t>
    </rPh>
    <rPh sb="245" eb="247">
      <t>レイワ</t>
    </rPh>
    <rPh sb="248" eb="250">
      <t>ネンド</t>
    </rPh>
    <rPh sb="253" eb="255">
      <t>ゲンコウ</t>
    </rPh>
    <rPh sb="256" eb="258">
      <t>ケイエイ</t>
    </rPh>
    <rPh sb="258" eb="260">
      <t>センリャク</t>
    </rPh>
    <rPh sb="261" eb="262">
      <t>モト</t>
    </rPh>
    <rPh sb="264" eb="266">
      <t>ジギョウ</t>
    </rPh>
    <rPh sb="266" eb="268">
      <t>ウンエイ</t>
    </rPh>
    <rPh sb="269" eb="270">
      <t>オコナ</t>
    </rPh>
    <rPh sb="272" eb="273">
      <t>ドウ</t>
    </rPh>
    <rPh sb="273" eb="275">
      <t>ネンド</t>
    </rPh>
    <rPh sb="276" eb="278">
      <t>ミナオ</t>
    </rPh>
    <rPh sb="280" eb="281">
      <t>オコナ</t>
    </rPh>
    <phoneticPr fontId="4"/>
  </si>
  <si>
    <t>・当年度より地方公営企業法の財務規定等を適用し、事業を運営している。
・「①経常収支比率」は101.81であり経営成績は良好である。類似団体平均と比較して「⑤経費回収率」が高く、「⑥汚水処理原価」が低いため、効率のよい経営ができているといえる。全国平均と比較すると改善の余地があると思われるものの、当市の事業規模が小さく規模の経済の効果が得にくいためである。
・一方で「②累積欠損金比率」は平均より高く解消すべき欠損金が多いこと、「③流動比率」は平均より低く資金の流動性が低くなっていること、「④企業債残高対事業規模化率」においては事業規模に比して高いことから将来の資金確保が課題である。
・前年度に引き続き水洗化人口が増加したことにより「⑧水洗化率」が上昇した。
・今後も事業規模の拡大を行っていく予定であり、事業開始から30年程度経過後の令和20年度ごろまでは企業債の残高が上昇する見込みである。</t>
    <rPh sb="1" eb="4">
      <t>トウネンド</t>
    </rPh>
    <rPh sb="24" eb="26">
      <t>ジギョウ</t>
    </rPh>
    <rPh sb="27" eb="29">
      <t>ウンエイ</t>
    </rPh>
    <rPh sb="38" eb="40">
      <t>ケイジョウ</t>
    </rPh>
    <rPh sb="40" eb="42">
      <t>シュウシ</t>
    </rPh>
    <rPh sb="42" eb="44">
      <t>ヒリツ</t>
    </rPh>
    <rPh sb="55" eb="57">
      <t>ケイエイ</t>
    </rPh>
    <rPh sb="57" eb="59">
      <t>セイセキ</t>
    </rPh>
    <rPh sb="60" eb="62">
      <t>リョウコウ</t>
    </rPh>
    <rPh sb="66" eb="68">
      <t>ルイジ</t>
    </rPh>
    <rPh sb="68" eb="70">
      <t>ダンタイ</t>
    </rPh>
    <rPh sb="70" eb="72">
      <t>ヘイキン</t>
    </rPh>
    <rPh sb="73" eb="75">
      <t>ヒカク</t>
    </rPh>
    <rPh sb="104" eb="106">
      <t>コウリツ</t>
    </rPh>
    <rPh sb="109" eb="111">
      <t>ケイエイ</t>
    </rPh>
    <rPh sb="122" eb="124">
      <t>ゼンコク</t>
    </rPh>
    <rPh sb="124" eb="126">
      <t>ヘイキン</t>
    </rPh>
    <rPh sb="127" eb="129">
      <t>ヒカク</t>
    </rPh>
    <rPh sb="132" eb="134">
      <t>カイゼン</t>
    </rPh>
    <rPh sb="135" eb="137">
      <t>ヨチ</t>
    </rPh>
    <rPh sb="141" eb="142">
      <t>オモ</t>
    </rPh>
    <rPh sb="149" eb="151">
      <t>トウシ</t>
    </rPh>
    <rPh sb="152" eb="154">
      <t>ジギョウ</t>
    </rPh>
    <rPh sb="154" eb="156">
      <t>キボ</t>
    </rPh>
    <rPh sb="157" eb="158">
      <t>チイ</t>
    </rPh>
    <rPh sb="160" eb="162">
      <t>キボ</t>
    </rPh>
    <rPh sb="163" eb="165">
      <t>ケイザイ</t>
    </rPh>
    <rPh sb="166" eb="168">
      <t>コウカ</t>
    </rPh>
    <rPh sb="169" eb="170">
      <t>エ</t>
    </rPh>
    <rPh sb="181" eb="183">
      <t>イッポウ</t>
    </rPh>
    <rPh sb="186" eb="188">
      <t>ルイセキ</t>
    </rPh>
    <rPh sb="188" eb="190">
      <t>ケッソン</t>
    </rPh>
    <rPh sb="190" eb="191">
      <t>キン</t>
    </rPh>
    <rPh sb="191" eb="193">
      <t>ヒリツ</t>
    </rPh>
    <rPh sb="195" eb="197">
      <t>ヘイキン</t>
    </rPh>
    <rPh sb="199" eb="200">
      <t>タカ</t>
    </rPh>
    <rPh sb="201" eb="203">
      <t>カイショウ</t>
    </rPh>
    <rPh sb="206" eb="208">
      <t>ケッソン</t>
    </rPh>
    <rPh sb="208" eb="209">
      <t>キン</t>
    </rPh>
    <rPh sb="210" eb="211">
      <t>オオ</t>
    </rPh>
    <rPh sb="217" eb="219">
      <t>リュウドウ</t>
    </rPh>
    <rPh sb="219" eb="221">
      <t>ヒリツ</t>
    </rPh>
    <rPh sb="223" eb="225">
      <t>ヘイキン</t>
    </rPh>
    <rPh sb="227" eb="228">
      <t>ヒク</t>
    </rPh>
    <rPh sb="229" eb="231">
      <t>シキン</t>
    </rPh>
    <rPh sb="232" eb="235">
      <t>リュウドウセイ</t>
    </rPh>
    <rPh sb="236" eb="237">
      <t>ヒク</t>
    </rPh>
    <rPh sb="266" eb="268">
      <t>ジギョウ</t>
    </rPh>
    <rPh sb="268" eb="270">
      <t>キボ</t>
    </rPh>
    <rPh sb="271" eb="272">
      <t>ヒ</t>
    </rPh>
    <rPh sb="274" eb="275">
      <t>タカ</t>
    </rPh>
    <rPh sb="280" eb="282">
      <t>ショウライ</t>
    </rPh>
    <rPh sb="283" eb="285">
      <t>シキン</t>
    </rPh>
    <rPh sb="285" eb="287">
      <t>カクホ</t>
    </rPh>
    <rPh sb="288" eb="29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</si>
</sst>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32-4F70-A031-4A1F58EFBB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2B32-4F70-A031-4A1F58EFBB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8E-4B83-9964-71DDA3C5DB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41.81</c:v>
                </c:pt>
              </c:numCache>
            </c:numRef>
          </c:val>
          <c:smooth val="0"/>
          <c:extLst>
            <c:ext xmlns:c16="http://schemas.microsoft.com/office/drawing/2014/chart" uri="{C3380CC4-5D6E-409C-BE32-E72D297353CC}">
              <c16:uniqueId val="{00000001-778E-4B83-9964-71DDA3C5DB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71.84</c:v>
                </c:pt>
              </c:numCache>
            </c:numRef>
          </c:val>
          <c:extLst>
            <c:ext xmlns:c16="http://schemas.microsoft.com/office/drawing/2014/chart" uri="{C3380CC4-5D6E-409C-BE32-E72D297353CC}">
              <c16:uniqueId val="{00000000-DD46-409E-AC86-FB53CFF495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63.54</c:v>
                </c:pt>
              </c:numCache>
            </c:numRef>
          </c:val>
          <c:smooth val="0"/>
          <c:extLst>
            <c:ext xmlns:c16="http://schemas.microsoft.com/office/drawing/2014/chart" uri="{C3380CC4-5D6E-409C-BE32-E72D297353CC}">
              <c16:uniqueId val="{00000001-DD46-409E-AC86-FB53CFF495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101.81</c:v>
                </c:pt>
              </c:numCache>
            </c:numRef>
          </c:val>
          <c:extLst>
            <c:ext xmlns:c16="http://schemas.microsoft.com/office/drawing/2014/chart" uri="{C3380CC4-5D6E-409C-BE32-E72D297353CC}">
              <c16:uniqueId val="{00000000-BA34-4E74-B1EC-42B112A38A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101.29</c:v>
                </c:pt>
              </c:numCache>
            </c:numRef>
          </c:val>
          <c:smooth val="0"/>
          <c:extLst>
            <c:ext xmlns:c16="http://schemas.microsoft.com/office/drawing/2014/chart" uri="{C3380CC4-5D6E-409C-BE32-E72D297353CC}">
              <c16:uniqueId val="{00000001-BA34-4E74-B1EC-42B112A38A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6341-42A5-BA9B-79B1F7C788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4.83</c:v>
                </c:pt>
              </c:numCache>
            </c:numRef>
          </c:val>
          <c:smooth val="0"/>
          <c:extLst>
            <c:ext xmlns:c16="http://schemas.microsoft.com/office/drawing/2014/chart" uri="{C3380CC4-5D6E-409C-BE32-E72D297353CC}">
              <c16:uniqueId val="{00000001-6341-42A5-BA9B-79B1F7C788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95-4B92-8ECB-2876AF837B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695-4B92-8ECB-2876AF837B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71.260000000000005</c:v>
                </c:pt>
              </c:numCache>
            </c:numRef>
          </c:val>
          <c:extLst>
            <c:ext xmlns:c16="http://schemas.microsoft.com/office/drawing/2014/chart" uri="{C3380CC4-5D6E-409C-BE32-E72D297353CC}">
              <c16:uniqueId val="{00000000-742C-41CB-A9A3-536B3BC418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46.03</c:v>
                </c:pt>
              </c:numCache>
            </c:numRef>
          </c:val>
          <c:smooth val="0"/>
          <c:extLst>
            <c:ext xmlns:c16="http://schemas.microsoft.com/office/drawing/2014/chart" uri="{C3380CC4-5D6E-409C-BE32-E72D297353CC}">
              <c16:uniqueId val="{00000001-742C-41CB-A9A3-536B3BC418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149.41</c:v>
                </c:pt>
              </c:numCache>
            </c:numRef>
          </c:val>
          <c:extLst>
            <c:ext xmlns:c16="http://schemas.microsoft.com/office/drawing/2014/chart" uri="{C3380CC4-5D6E-409C-BE32-E72D297353CC}">
              <c16:uniqueId val="{00000000-D24A-4138-B8BD-C3BAEACF81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159.65</c:v>
                </c:pt>
              </c:numCache>
            </c:numRef>
          </c:val>
          <c:smooth val="0"/>
          <c:extLst>
            <c:ext xmlns:c16="http://schemas.microsoft.com/office/drawing/2014/chart" uri="{C3380CC4-5D6E-409C-BE32-E72D297353CC}">
              <c16:uniqueId val="{00000001-D24A-4138-B8BD-C3BAEACF81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7068.78</c:v>
                </c:pt>
              </c:numCache>
            </c:numRef>
          </c:val>
          <c:extLst>
            <c:ext xmlns:c16="http://schemas.microsoft.com/office/drawing/2014/chart" uri="{C3380CC4-5D6E-409C-BE32-E72D297353CC}">
              <c16:uniqueId val="{00000000-0BA9-415F-BDCB-B130F8E169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2154.8200000000002</c:v>
                </c:pt>
              </c:numCache>
            </c:numRef>
          </c:val>
          <c:smooth val="0"/>
          <c:extLst>
            <c:ext xmlns:c16="http://schemas.microsoft.com/office/drawing/2014/chart" uri="{C3380CC4-5D6E-409C-BE32-E72D297353CC}">
              <c16:uniqueId val="{00000001-0BA9-415F-BDCB-B130F8E169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99.86</c:v>
                </c:pt>
              </c:numCache>
            </c:numRef>
          </c:val>
          <c:extLst>
            <c:ext xmlns:c16="http://schemas.microsoft.com/office/drawing/2014/chart" uri="{C3380CC4-5D6E-409C-BE32-E72D297353CC}">
              <c16:uniqueId val="{00000000-E6F7-4A84-A839-7AE5BAAB2B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73.63</c:v>
                </c:pt>
              </c:numCache>
            </c:numRef>
          </c:val>
          <c:smooth val="0"/>
          <c:extLst>
            <c:ext xmlns:c16="http://schemas.microsoft.com/office/drawing/2014/chart" uri="{C3380CC4-5D6E-409C-BE32-E72D297353CC}">
              <c16:uniqueId val="{00000001-E6F7-4A84-A839-7AE5BAAB2B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5F3D-4C49-A945-9D2A288546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193.18</c:v>
                </c:pt>
              </c:numCache>
            </c:numRef>
          </c:val>
          <c:smooth val="0"/>
          <c:extLst>
            <c:ext xmlns:c16="http://schemas.microsoft.com/office/drawing/2014/chart" uri="{C3380CC4-5D6E-409C-BE32-E72D297353CC}">
              <c16:uniqueId val="{00000001-5F3D-4C49-A945-9D2A288546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清須市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69">
        <f>データ!S6</f>
        <v>69453</v>
      </c>
      <c r="AM8" s="69"/>
      <c r="AN8" s="69"/>
      <c r="AO8" s="69"/>
      <c r="AP8" s="69"/>
      <c r="AQ8" s="69"/>
      <c r="AR8" s="69"/>
      <c r="AS8" s="69"/>
      <c r="AT8" s="68">
        <f>データ!T6</f>
        <v>17.350000000000001</v>
      </c>
      <c r="AU8" s="68"/>
      <c r="AV8" s="68"/>
      <c r="AW8" s="68"/>
      <c r="AX8" s="68"/>
      <c r="AY8" s="68"/>
      <c r="AZ8" s="68"/>
      <c r="BA8" s="68"/>
      <c r="BB8" s="68">
        <f>データ!U6</f>
        <v>4003.05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52.98</v>
      </c>
      <c r="J10" s="68"/>
      <c r="K10" s="68"/>
      <c r="L10" s="68"/>
      <c r="M10" s="68"/>
      <c r="N10" s="68"/>
      <c r="O10" s="68"/>
      <c r="P10" s="68">
        <f>データ!P6</f>
        <v>28.25</v>
      </c>
      <c r="Q10" s="68"/>
      <c r="R10" s="68"/>
      <c r="S10" s="68"/>
      <c r="T10" s="68"/>
      <c r="U10" s="68"/>
      <c r="V10" s="68"/>
      <c r="W10" s="68">
        <f>データ!Q6</f>
        <v>101.27</v>
      </c>
      <c r="X10" s="68"/>
      <c r="Y10" s="68"/>
      <c r="Z10" s="68"/>
      <c r="AA10" s="68"/>
      <c r="AB10" s="68"/>
      <c r="AC10" s="68"/>
      <c r="AD10" s="69">
        <f>データ!R6</f>
        <v>2860</v>
      </c>
      <c r="AE10" s="69"/>
      <c r="AF10" s="69"/>
      <c r="AG10" s="69"/>
      <c r="AH10" s="69"/>
      <c r="AI10" s="69"/>
      <c r="AJ10" s="69"/>
      <c r="AK10" s="2"/>
      <c r="AL10" s="69">
        <f>データ!V6</f>
        <v>19554</v>
      </c>
      <c r="AM10" s="69"/>
      <c r="AN10" s="69"/>
      <c r="AO10" s="69"/>
      <c r="AP10" s="69"/>
      <c r="AQ10" s="69"/>
      <c r="AR10" s="69"/>
      <c r="AS10" s="69"/>
      <c r="AT10" s="68">
        <f>データ!W6</f>
        <v>2.81</v>
      </c>
      <c r="AU10" s="68"/>
      <c r="AV10" s="68"/>
      <c r="AW10" s="68"/>
      <c r="AX10" s="68"/>
      <c r="AY10" s="68"/>
      <c r="AZ10" s="68"/>
      <c r="BA10" s="68"/>
      <c r="BB10" s="68">
        <f>データ!X6</f>
        <v>6958.72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xBh5oXIrS/r8xQtC1lnugcxNioDkU9F4KDIXzV87reJ4cllXFdcFBPqwI1/Ht4/LqIwRJFDCji7fFs4p8R56g==" saltValue="0CWur61HV6z0TPvVPUuf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232335</v>
      </c>
      <c r="D6" s="33">
        <f t="shared" si="3"/>
        <v>46</v>
      </c>
      <c r="E6" s="33">
        <f t="shared" si="3"/>
        <v>17</v>
      </c>
      <c r="F6" s="33">
        <f t="shared" si="3"/>
        <v>1</v>
      </c>
      <c r="G6" s="33">
        <f t="shared" si="3"/>
        <v>0</v>
      </c>
      <c r="H6" s="33" t="str">
        <f t="shared" si="3"/>
        <v>愛知県　清須市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52.98</v>
      </c>
      <c r="P6" s="34">
        <f t="shared" si="3"/>
        <v>28.25</v>
      </c>
      <c r="Q6" s="34">
        <f t="shared" si="3"/>
        <v>101.27</v>
      </c>
      <c r="R6" s="34">
        <f t="shared" si="3"/>
        <v>2860</v>
      </c>
      <c r="S6" s="34">
        <f t="shared" si="3"/>
        <v>69453</v>
      </c>
      <c r="T6" s="34">
        <f t="shared" si="3"/>
        <v>17.350000000000001</v>
      </c>
      <c r="U6" s="34">
        <f t="shared" si="3"/>
        <v>4003.05</v>
      </c>
      <c r="V6" s="34">
        <f t="shared" si="3"/>
        <v>19554</v>
      </c>
      <c r="W6" s="34">
        <f t="shared" si="3"/>
        <v>2.81</v>
      </c>
      <c r="X6" s="34">
        <f t="shared" si="3"/>
        <v>6958.72</v>
      </c>
      <c r="Y6" s="35" t="str">
        <f>IF(Y7="",NA(),Y7)</f>
        <v>-</v>
      </c>
      <c r="Z6" s="35" t="str">
        <f t="shared" ref="Z6:AH6" si="4">IF(Z7="",NA(),Z7)</f>
        <v>-</v>
      </c>
      <c r="AA6" s="35" t="str">
        <f t="shared" si="4"/>
        <v>-</v>
      </c>
      <c r="AB6" s="35" t="str">
        <f t="shared" si="4"/>
        <v>-</v>
      </c>
      <c r="AC6" s="35">
        <f t="shared" si="4"/>
        <v>101.81</v>
      </c>
      <c r="AD6" s="35" t="str">
        <f t="shared" si="4"/>
        <v>-</v>
      </c>
      <c r="AE6" s="35" t="str">
        <f t="shared" si="4"/>
        <v>-</v>
      </c>
      <c r="AF6" s="35" t="str">
        <f t="shared" si="4"/>
        <v>-</v>
      </c>
      <c r="AG6" s="35" t="str">
        <f t="shared" si="4"/>
        <v>-</v>
      </c>
      <c r="AH6" s="35">
        <f t="shared" si="4"/>
        <v>101.29</v>
      </c>
      <c r="AI6" s="34" t="str">
        <f>IF(AI7="","",IF(AI7="-","【-】","【"&amp;SUBSTITUTE(TEXT(AI7,"#,##0.00"),"-","△")&amp;"】"))</f>
        <v>【108.07】</v>
      </c>
      <c r="AJ6" s="35" t="str">
        <f>IF(AJ7="",NA(),AJ7)</f>
        <v>-</v>
      </c>
      <c r="AK6" s="35" t="str">
        <f t="shared" ref="AK6:AS6" si="5">IF(AK7="",NA(),AK7)</f>
        <v>-</v>
      </c>
      <c r="AL6" s="35" t="str">
        <f t="shared" si="5"/>
        <v>-</v>
      </c>
      <c r="AM6" s="35" t="str">
        <f t="shared" si="5"/>
        <v>-</v>
      </c>
      <c r="AN6" s="35">
        <f t="shared" si="5"/>
        <v>71.260000000000005</v>
      </c>
      <c r="AO6" s="35" t="str">
        <f t="shared" si="5"/>
        <v>-</v>
      </c>
      <c r="AP6" s="35" t="str">
        <f t="shared" si="5"/>
        <v>-</v>
      </c>
      <c r="AQ6" s="35" t="str">
        <f t="shared" si="5"/>
        <v>-</v>
      </c>
      <c r="AR6" s="35" t="str">
        <f t="shared" si="5"/>
        <v>-</v>
      </c>
      <c r="AS6" s="35">
        <f t="shared" si="5"/>
        <v>46.03</v>
      </c>
      <c r="AT6" s="34" t="str">
        <f>IF(AT7="","",IF(AT7="-","【-】","【"&amp;SUBSTITUTE(TEXT(AT7,"#,##0.00"),"-","△")&amp;"】"))</f>
        <v>【3.09】</v>
      </c>
      <c r="AU6" s="35" t="str">
        <f>IF(AU7="",NA(),AU7)</f>
        <v>-</v>
      </c>
      <c r="AV6" s="35" t="str">
        <f t="shared" ref="AV6:BD6" si="6">IF(AV7="",NA(),AV7)</f>
        <v>-</v>
      </c>
      <c r="AW6" s="35" t="str">
        <f t="shared" si="6"/>
        <v>-</v>
      </c>
      <c r="AX6" s="35" t="str">
        <f t="shared" si="6"/>
        <v>-</v>
      </c>
      <c r="AY6" s="35">
        <f t="shared" si="6"/>
        <v>149.41</v>
      </c>
      <c r="AZ6" s="35" t="str">
        <f t="shared" si="6"/>
        <v>-</v>
      </c>
      <c r="BA6" s="35" t="str">
        <f t="shared" si="6"/>
        <v>-</v>
      </c>
      <c r="BB6" s="35" t="str">
        <f t="shared" si="6"/>
        <v>-</v>
      </c>
      <c r="BC6" s="35" t="str">
        <f t="shared" si="6"/>
        <v>-</v>
      </c>
      <c r="BD6" s="35">
        <f t="shared" si="6"/>
        <v>159.65</v>
      </c>
      <c r="BE6" s="34" t="str">
        <f>IF(BE7="","",IF(BE7="-","【-】","【"&amp;SUBSTITUTE(TEXT(BE7,"#,##0.00"),"-","△")&amp;"】"))</f>
        <v>【69.54】</v>
      </c>
      <c r="BF6" s="35" t="str">
        <f>IF(BF7="",NA(),BF7)</f>
        <v>-</v>
      </c>
      <c r="BG6" s="35" t="str">
        <f t="shared" ref="BG6:BO6" si="7">IF(BG7="",NA(),BG7)</f>
        <v>-</v>
      </c>
      <c r="BH6" s="35" t="str">
        <f t="shared" si="7"/>
        <v>-</v>
      </c>
      <c r="BI6" s="35" t="str">
        <f t="shared" si="7"/>
        <v>-</v>
      </c>
      <c r="BJ6" s="35">
        <f t="shared" si="7"/>
        <v>7068.78</v>
      </c>
      <c r="BK6" s="35" t="str">
        <f t="shared" si="7"/>
        <v>-</v>
      </c>
      <c r="BL6" s="35" t="str">
        <f t="shared" si="7"/>
        <v>-</v>
      </c>
      <c r="BM6" s="35" t="str">
        <f t="shared" si="7"/>
        <v>-</v>
      </c>
      <c r="BN6" s="35" t="str">
        <f t="shared" si="7"/>
        <v>-</v>
      </c>
      <c r="BO6" s="35">
        <f t="shared" si="7"/>
        <v>2154.8200000000002</v>
      </c>
      <c r="BP6" s="34" t="str">
        <f>IF(BP7="","",IF(BP7="-","【-】","【"&amp;SUBSTITUTE(TEXT(BP7,"#,##0.00"),"-","△")&amp;"】"))</f>
        <v>【682.51】</v>
      </c>
      <c r="BQ6" s="35" t="str">
        <f>IF(BQ7="",NA(),BQ7)</f>
        <v>-</v>
      </c>
      <c r="BR6" s="35" t="str">
        <f t="shared" ref="BR6:BZ6" si="8">IF(BR7="",NA(),BR7)</f>
        <v>-</v>
      </c>
      <c r="BS6" s="35" t="str">
        <f t="shared" si="8"/>
        <v>-</v>
      </c>
      <c r="BT6" s="35" t="str">
        <f t="shared" si="8"/>
        <v>-</v>
      </c>
      <c r="BU6" s="35">
        <f t="shared" si="8"/>
        <v>99.86</v>
      </c>
      <c r="BV6" s="35" t="str">
        <f t="shared" si="8"/>
        <v>-</v>
      </c>
      <c r="BW6" s="35" t="str">
        <f t="shared" si="8"/>
        <v>-</v>
      </c>
      <c r="BX6" s="35" t="str">
        <f t="shared" si="8"/>
        <v>-</v>
      </c>
      <c r="BY6" s="35" t="str">
        <f t="shared" si="8"/>
        <v>-</v>
      </c>
      <c r="BZ6" s="35">
        <f t="shared" si="8"/>
        <v>73.63</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41.81</v>
      </c>
      <c r="CW6" s="34" t="str">
        <f>IF(CW7="","",IF(CW7="-","【-】","【"&amp;SUBSTITUTE(TEXT(CW7,"#,##0.00"),"-","△")&amp;"】"))</f>
        <v>【59.64】</v>
      </c>
      <c r="CX6" s="35" t="str">
        <f>IF(CX7="",NA(),CX7)</f>
        <v>-</v>
      </c>
      <c r="CY6" s="35" t="str">
        <f t="shared" ref="CY6:DG6" si="11">IF(CY7="",NA(),CY7)</f>
        <v>-</v>
      </c>
      <c r="CZ6" s="35" t="str">
        <f t="shared" si="11"/>
        <v>-</v>
      </c>
      <c r="DA6" s="35" t="str">
        <f t="shared" si="11"/>
        <v>-</v>
      </c>
      <c r="DB6" s="35">
        <f t="shared" si="11"/>
        <v>71.84</v>
      </c>
      <c r="DC6" s="35" t="str">
        <f t="shared" si="11"/>
        <v>-</v>
      </c>
      <c r="DD6" s="35" t="str">
        <f t="shared" si="11"/>
        <v>-</v>
      </c>
      <c r="DE6" s="35" t="str">
        <f t="shared" si="11"/>
        <v>-</v>
      </c>
      <c r="DF6" s="35" t="str">
        <f t="shared" si="11"/>
        <v>-</v>
      </c>
      <c r="DG6" s="35">
        <f t="shared" si="11"/>
        <v>63.54</v>
      </c>
      <c r="DH6" s="34" t="str">
        <f>IF(DH7="","",IF(DH7="-","【-】","【"&amp;SUBSTITUTE(TEXT(DH7,"#,##0.00"),"-","△")&amp;"】"))</f>
        <v>【95.35】</v>
      </c>
      <c r="DI6" s="35" t="str">
        <f>IF(DI7="",NA(),DI7)</f>
        <v>-</v>
      </c>
      <c r="DJ6" s="35" t="str">
        <f t="shared" ref="DJ6:DR6" si="12">IF(DJ7="",NA(),DJ7)</f>
        <v>-</v>
      </c>
      <c r="DK6" s="35" t="str">
        <f t="shared" si="12"/>
        <v>-</v>
      </c>
      <c r="DL6" s="35" t="str">
        <f t="shared" si="12"/>
        <v>-</v>
      </c>
      <c r="DM6" s="35">
        <f t="shared" si="12"/>
        <v>3.39</v>
      </c>
      <c r="DN6" s="35" t="str">
        <f t="shared" si="12"/>
        <v>-</v>
      </c>
      <c r="DO6" s="35" t="str">
        <f t="shared" si="12"/>
        <v>-</v>
      </c>
      <c r="DP6" s="35" t="str">
        <f t="shared" si="12"/>
        <v>-</v>
      </c>
      <c r="DQ6" s="35" t="str">
        <f t="shared" si="12"/>
        <v>-</v>
      </c>
      <c r="DR6" s="35">
        <f t="shared" si="12"/>
        <v>4.83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【0.22】</v>
      </c>
    </row>
    <row r="7" spans="1:148" s="36" customFormat="1" x14ac:dyDescent="0.15">
      <c r="A7" s="28"/>
      <c r="B7" s="37">
        <v>2019</v>
      </c>
      <c r="C7" s="37">
        <v>232335</v>
      </c>
      <c r="D7" s="37">
        <v>46</v>
      </c>
      <c r="E7" s="37">
        <v>17</v>
      </c>
      <c r="F7" s="37">
        <v>1</v>
      </c>
      <c r="G7" s="37">
        <v>0</v>
      </c>
      <c r="H7" s="37" t="s">
        <v>96</v>
      </c>
      <c r="I7" s="37" t="s">
        <v>97</v>
      </c>
      <c r="J7" s="37" t="s">
        <v>98</v>
      </c>
      <c r="K7" s="37" t="s">
        <v>99</v>
      </c>
      <c r="L7" s="37" t="s">
        <v>100</v>
      </c>
      <c r="M7" s="37" t="s">
        <v>101</v>
      </c>
      <c r="N7" s="38" t="s">
        <v>102</v>
      </c>
      <c r="O7" s="38">
        <v>52.98</v>
      </c>
      <c r="P7" s="38">
        <v>28.25</v>
      </c>
      <c r="Q7" s="38">
        <v>101.27</v>
      </c>
      <c r="R7" s="38">
        <v>2860</v>
      </c>
      <c r="S7" s="38">
        <v>69453</v>
      </c>
      <c r="T7" s="38">
        <v>17.350000000000001</v>
      </c>
      <c r="U7" s="38">
        <v>4003.05</v>
      </c>
      <c r="V7" s="38">
        <v>19554</v>
      </c>
      <c r="W7" s="38">
        <v>2.81</v>
      </c>
      <c r="X7" s="38">
        <v>6958.72</v>
      </c>
      <c r="Y7" s="38" t="s">
        <v>102</v>
      </c>
      <c r="Z7" s="38" t="s">
        <v>102</v>
      </c>
      <c r="AA7" s="38" t="s">
        <v>102</v>
      </c>
      <c r="AB7" s="38" t="s">
        <v>102</v>
      </c>
      <c r="AC7" s="38">
        <v>101.81</v>
      </c>
      <c r="AD7" s="38" t="s">
        <v>102</v>
      </c>
      <c r="AE7" s="38" t="s">
        <v>102</v>
      </c>
      <c r="AF7" s="38" t="s">
        <v>102</v>
      </c>
      <c r="AG7" s="38" t="s">
        <v>102</v>
      </c>
      <c r="AH7" s="38">
        <v>101.29</v>
      </c>
      <c r="AI7" s="38">
        <v>108.07</v>
      </c>
      <c r="AJ7" s="38" t="s">
        <v>102</v>
      </c>
      <c r="AK7" s="38" t="s">
        <v>102</v>
      </c>
      <c r="AL7" s="38" t="s">
        <v>102</v>
      </c>
      <c r="AM7" s="38" t="s">
        <v>102</v>
      </c>
      <c r="AN7" s="38">
        <v>71.260000000000005</v>
      </c>
      <c r="AO7" s="38" t="s">
        <v>102</v>
      </c>
      <c r="AP7" s="38" t="s">
        <v>102</v>
      </c>
      <c r="AQ7" s="38" t="s">
        <v>102</v>
      </c>
      <c r="AR7" s="38" t="s">
        <v>102</v>
      </c>
      <c r="AS7" s="38">
        <v>46.03</v>
      </c>
      <c r="AT7" s="38">
        <v>3.09</v>
      </c>
      <c r="AU7" s="38" t="s">
        <v>102</v>
      </c>
      <c r="AV7" s="38" t="s">
        <v>102</v>
      </c>
      <c r="AW7" s="38" t="s">
        <v>102</v>
      </c>
      <c r="AX7" s="38" t="s">
        <v>102</v>
      </c>
      <c r="AY7" s="38">
        <v>149.41</v>
      </c>
      <c r="AZ7" s="38" t="s">
        <v>102</v>
      </c>
      <c r="BA7" s="38" t="s">
        <v>102</v>
      </c>
      <c r="BB7" s="38" t="s">
        <v>102</v>
      </c>
      <c r="BC7" s="38" t="s">
        <v>102</v>
      </c>
      <c r="BD7" s="38">
        <v>159.65</v>
      </c>
      <c r="BE7" s="38">
        <v>69.540000000000006</v>
      </c>
      <c r="BF7" s="38" t="s">
        <v>102</v>
      </c>
      <c r="BG7" s="38" t="s">
        <v>102</v>
      </c>
      <c r="BH7" s="38" t="s">
        <v>102</v>
      </c>
      <c r="BI7" s="38" t="s">
        <v>102</v>
      </c>
      <c r="BJ7" s="38">
        <v>7068.78</v>
      </c>
      <c r="BK7" s="38" t="s">
        <v>102</v>
      </c>
      <c r="BL7" s="38" t="s">
        <v>102</v>
      </c>
      <c r="BM7" s="38" t="s">
        <v>102</v>
      </c>
      <c r="BN7" s="38" t="s">
        <v>102</v>
      </c>
      <c r="BO7" s="38">
        <v>2154.8200000000002</v>
      </c>
      <c r="BP7" s="38">
        <v>682.51</v>
      </c>
      <c r="BQ7" s="38" t="s">
        <v>102</v>
      </c>
      <c r="BR7" s="38" t="s">
        <v>102</v>
      </c>
      <c r="BS7" s="38" t="s">
        <v>102</v>
      </c>
      <c r="BT7" s="38" t="s">
        <v>102</v>
      </c>
      <c r="BU7" s="38">
        <v>99.86</v>
      </c>
      <c r="BV7" s="38" t="s">
        <v>102</v>
      </c>
      <c r="BW7" s="38" t="s">
        <v>102</v>
      </c>
      <c r="BX7" s="38" t="s">
        <v>102</v>
      </c>
      <c r="BY7" s="38" t="s">
        <v>102</v>
      </c>
      <c r="BZ7" s="38">
        <v>73.63</v>
      </c>
      <c r="CA7" s="38">
        <v>100.34</v>
      </c>
      <c r="CB7" s="38" t="s">
        <v>102</v>
      </c>
      <c r="CC7" s="38" t="s">
        <v>102</v>
      </c>
      <c r="CD7" s="38" t="s">
        <v>102</v>
      </c>
      <c r="CE7" s="38" t="s">
        <v>102</v>
      </c>
      <c r="CF7" s="38">
        <v>150</v>
      </c>
      <c r="CG7" s="38" t="s">
        <v>102</v>
      </c>
      <c r="CH7" s="38" t="s">
        <v>102</v>
      </c>
      <c r="CI7" s="38" t="s">
        <v>102</v>
      </c>
      <c r="CJ7" s="38" t="s">
        <v>102</v>
      </c>
      <c r="CK7" s="38">
        <v>193.18</v>
      </c>
      <c r="CL7" s="38">
        <v>136.15</v>
      </c>
      <c r="CM7" s="38" t="s">
        <v>102</v>
      </c>
      <c r="CN7" s="38" t="s">
        <v>102</v>
      </c>
      <c r="CO7" s="38" t="s">
        <v>102</v>
      </c>
      <c r="CP7" s="38" t="s">
        <v>102</v>
      </c>
      <c r="CQ7" s="38" t="s">
        <v>102</v>
      </c>
      <c r="CR7" s="38" t="s">
        <v>102</v>
      </c>
      <c r="CS7" s="38" t="s">
        <v>102</v>
      </c>
      <c r="CT7" s="38" t="s">
        <v>102</v>
      </c>
      <c r="CU7" s="38" t="s">
        <v>102</v>
      </c>
      <c r="CV7" s="38">
        <v>41.81</v>
      </c>
      <c r="CW7" s="38">
        <v>59.64</v>
      </c>
      <c r="CX7" s="38" t="s">
        <v>102</v>
      </c>
      <c r="CY7" s="38" t="s">
        <v>102</v>
      </c>
      <c r="CZ7" s="38" t="s">
        <v>102</v>
      </c>
      <c r="DA7" s="38" t="s">
        <v>102</v>
      </c>
      <c r="DB7" s="38">
        <v>71.84</v>
      </c>
      <c r="DC7" s="38" t="s">
        <v>102</v>
      </c>
      <c r="DD7" s="38" t="s">
        <v>102</v>
      </c>
      <c r="DE7" s="38" t="s">
        <v>102</v>
      </c>
      <c r="DF7" s="38" t="s">
        <v>102</v>
      </c>
      <c r="DG7" s="38">
        <v>63.54</v>
      </c>
      <c r="DH7" s="38">
        <v>95.35</v>
      </c>
      <c r="DI7" s="38" t="s">
        <v>102</v>
      </c>
      <c r="DJ7" s="38" t="s">
        <v>102</v>
      </c>
      <c r="DK7" s="38" t="s">
        <v>102</v>
      </c>
      <c r="DL7" s="38" t="s">
        <v>102</v>
      </c>
      <c r="DM7" s="38">
        <v>3.39</v>
      </c>
      <c r="DN7" s="38" t="s">
        <v>102</v>
      </c>
      <c r="DO7" s="38" t="s">
        <v>102</v>
      </c>
      <c r="DP7" s="38" t="s">
        <v>102</v>
      </c>
      <c r="DQ7" s="38" t="s">
        <v>102</v>
      </c>
      <c r="DR7" s="38">
        <v>4.83</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2021-01-26T23:41:40Z</cp:lastPrinted>
  <dcterms:created xsi:type="dcterms:W3CDTF">2020-12-04T02:27:38Z</dcterms:created>
  <dcterms:modified xsi:type="dcterms:W3CDTF">2021-02-22T02:18:40Z</dcterms:modified>
  <cp:category/>
</cp:coreProperties>
</file>