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zTa5eFd2yom4P4zRVjdGbnQa1KiGOyG4XcDh3UHy5fPZN14H6K+2X95P3nqSIrctXh+suPIn11YdzjK/upecCQ==" workbookSaltValue="Uh2cJCvu1HqDXIDGa0G3eA=="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<sst xmlns="http://schemas.openxmlformats.org/spreadsheetml/2006/main" count="241" uniqueCount="119">
  <si>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</si>
  <si>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</si>
  <si>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</si>
  <si>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</si>
  <si>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</si>
  <si>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</si>
  <si>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</si>
  <si>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</si>
  <si>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</si>
  <si>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</si>
  <si>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</si>
  <si>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</si>
  <si>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</si>
  <si>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</si>
  <si>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</si>
  <si>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</si>
  <si>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</si>
  <si>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</si>
  <si>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</si>
  <si>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</si>
  <si>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</si>
  <si>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</si>
  <si>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</si>
  <si>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</si>
  <si>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</si>
  <si>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</si>
  <si>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</si>
  <si>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</si>
  <si>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</si>
  <si>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</si>
  <si>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</si>
  <si>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</si>
  <si>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</si>
  <si>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</si>
  <si>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</si>
  <si>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</si>
  <si>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</si>
  <si>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</si>
  <si>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</si>
  <si>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</si>
  <si>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</si>
  <si>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</si>
  <si>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</si>
  <si>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</si>
  <si>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</si>
  <si>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</si>
  <si>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</si>
  <si>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</si>
  <si>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</si>
  <si>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</si>
  <si>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</si>
  <si>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</si>
  <si>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</si>
  <si>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</si>
  <si>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</si>
  <si>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</si>
  <si>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</si>
  <si>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</si>
  <si>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</si>
  <si>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</si>
  <si>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</si>
  <si>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</si>
  <si>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</si>
  <si>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</si>
  <si>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</si>
  <si>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</si>
  <si>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</si>
  <si>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</si>
  <si>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</si>
  <si>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</si>
  <si>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</si>
  <si>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</si>
  <si>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</si>
  <si>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</si>
  <si>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</si>
  <si>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</si>
  <si>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</si>
  <si>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</si>
  <si>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</si>
  <si>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</si>
  <si>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</si>
  <si>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</si>
  <si>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</si>
  <si>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</si>
  <si>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</si>
  <si>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</si>
  <si>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</si>
  <si>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</si>
  <si>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</si>
  <si>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</si>
  <si>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</si>
  <si>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</si>
  <si>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</si>
  <si>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</si>
  <si>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</si>
  <si>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</si>
  <si>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</si>
  <si>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</si>
  <si>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弥富市</t>
  </si>
  <si>
    <t>法非適用</t>
  </si>
  <si>
    <t>下水道事業</t>
  </si>
  <si>
    <t>公共下水道</t>
  </si>
  <si>
    <t>Cb3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</si>
  <si>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</si>
  <si>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</si>
  <si>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</si>
  <si>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</si>
  <si>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</si>
  <si>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</si>
  <si>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</si>
  <si>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</si>
  <si>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</si>
  <si>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</si>
  <si>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</si>
  <si>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</si>
  <si>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</si>
  <si>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
　全国平均及び類似団体平均値より数値が若干上回っている。
　前年度と比べ、数値は若干低下しているが、一部管渠にクラックが見られることから、順次更新している。
　平成１５年度から管渠等の整備を行っており、整備から年数がたっていないことから老朽化はあまり進んでいない。定期的に検査を行い長寿命化に努める。</t>
    <rPh sb="8" eb="10">
      <t>ゼンコク</t>
    </rPh>
    <rPh sb="10" eb="12">
      <t>ヘイキン</t>
    </rPh>
    <rPh sb="12" eb="13">
      <t>オヨ</t>
    </rPh>
    <rPh sb="26" eb="28">
      <t>ジャッカン</t>
    </rPh>
    <rPh sb="28" eb="30">
      <t>ウワマワ</t>
    </rPh>
    <rPh sb="44" eb="46">
      <t>スウチ</t>
    </rPh>
    <rPh sb="47" eb="49">
      <t>ジャッカン</t>
    </rPh>
    <rPh sb="49" eb="51">
      <t>テイカ</t>
    </rPh>
    <rPh sb="87" eb="89">
      <t>ヘイセイ</t>
    </rPh>
    <rPh sb="91" eb="92">
      <t>ネン</t>
    </rPh>
    <rPh sb="92" eb="93">
      <t>ド</t>
    </rPh>
    <rPh sb="95" eb="97">
      <t>カンキョ</t>
    </rPh>
    <rPh sb="97" eb="98">
      <t>トウ</t>
    </rPh>
    <rPh sb="99" eb="101">
      <t>セイビ</t>
    </rPh>
    <rPh sb="102" eb="103">
      <t>オコナ</t>
    </rPh>
    <rPh sb="108" eb="110">
      <t>セイビ</t>
    </rPh>
    <rPh sb="112" eb="114">
      <t>ネンスウ</t>
    </rPh>
    <rPh sb="125" eb="128">
      <t>ロウキュウカ</t>
    </rPh>
    <rPh sb="132" eb="133">
      <t>スス</t>
    </rPh>
    <rPh sb="139" eb="142">
      <t>テイキテキ</t>
    </rPh>
    <rPh sb="143" eb="145">
      <t>ケンサ</t>
    </rPh>
    <rPh sb="146" eb="147">
      <t>オコナ</t>
    </rPh>
    <rPh sb="148" eb="149">
      <t>チョウ</t>
    </rPh>
    <rPh sb="149" eb="152">
      <t>ジュミョウカ</t>
    </rPh>
    <rPh sb="153" eb="154">
      <t>ツト</t>
    </rPh>
    <phoneticPr fontId="15"/>
  </si>
  <si>
    <t>　平成22年３月末の供用開始から10年を経過しているが、令和７年度までの概成に向けて現在も供用区域の拡大を行っている。
　経営の健全化・効率化の改善方針として、平成30年度から特定環境保全公共下水道事業を公共下水道事業に統合、令和２年４月１日から公営企業法一部適用をし、令和２年度に経営戦略の見直しなど、経費の節減に努めている。新規起債の発行による数値の低下に注意が必要であるが、接続促進を進め接続数と有収水量を伸ばすことにより各数値の改善を行っていく。</t>
    <rPh sb="28" eb="30">
      <t>レイワ</t>
    </rPh>
    <rPh sb="88" eb="90">
      <t>トクテイ</t>
    </rPh>
    <rPh sb="90" eb="92">
      <t>カンキョウ</t>
    </rPh>
    <rPh sb="92" eb="94">
      <t>ホゼン</t>
    </rPh>
    <rPh sb="94" eb="96">
      <t>コウキョウ</t>
    </rPh>
    <rPh sb="96" eb="99">
      <t>ゲスイドウ</t>
    </rPh>
    <rPh sb="99" eb="101">
      <t>ジギョウ</t>
    </rPh>
    <rPh sb="113" eb="115">
      <t>レイワ</t>
    </rPh>
    <rPh sb="138" eb="140">
      <t>ネンド</t>
    </rPh>
    <rPh sb="141" eb="143">
      <t>ケイエイ</t>
    </rPh>
    <rPh sb="143" eb="145">
      <t>センリャク</t>
    </rPh>
    <rPh sb="146" eb="148">
      <t>ミナオ</t>
    </rPh>
    <phoneticPr fontId="15"/>
  </si>
  <si>
    <t>①収益的収支比率
　前年度と比べ一般会計からの繰入金基準を元利基準から３条４条基準に見直したことから改善されている。
④企業債残高対事業規模比率
　全国平均より数値が上回っており、類似団体平均値より数値が下回っている。
　前年度と比べ打ち切り決算により使用料収入が減少したこと及び地方債の新規起債により悪化している。
⑤経費回収率
　全国平均と類似団体平均値の間の数値である。
　前年度と比べ有収水量は増加したが、打ち切り決算により使用料収入が減少したことから若干悪化している。
⑥汚水処理原価
　全国平均より数値が上回っており、類似団体平均値より数値が若干下回っている。
　前年度と比べ有収水量が増えたことにより水処理の効率が上がり、改善されている。
⑧水洗化率
　全国平均及び類似団体平均値より数値が下回っている。
　前年度と比べ啓発活動等の接続促進を実施し水洗化人口は向上しているが、順次供用開始区域の拡大をしていることから、おおむね横ばいとなっている。
　①及び④について今後も10年概成による地方債の上昇が見込まれるが、接続促進による使用料収入の向上により改善を図る。
　⑤⑥⑧について接続促進を実施し、使用料収入の増収・有収水量の増加による効率化・水洗化人口の向上により改善を図る。</t>
    <rPh sb="16" eb="18">
      <t>イッパン</t>
    </rPh>
    <rPh sb="18" eb="20">
      <t>カイケイ</t>
    </rPh>
    <rPh sb="23" eb="25">
      <t>クリイレ</t>
    </rPh>
    <rPh sb="25" eb="26">
      <t>キン</t>
    </rPh>
    <rPh sb="26" eb="28">
      <t>キジュン</t>
    </rPh>
    <rPh sb="29" eb="31">
      <t>ガンリ</t>
    </rPh>
    <rPh sb="31" eb="33">
      <t>キジュン</t>
    </rPh>
    <rPh sb="36" eb="37">
      <t>ジョウ</t>
    </rPh>
    <rPh sb="38" eb="39">
      <t>ジョウ</t>
    </rPh>
    <rPh sb="39" eb="41">
      <t>キジュン</t>
    </rPh>
    <rPh sb="42" eb="44">
      <t>ミナオ</t>
    </rPh>
    <rPh sb="75" eb="77">
      <t>ゼンコク</t>
    </rPh>
    <rPh sb="77" eb="79">
      <t>ヘイキン</t>
    </rPh>
    <rPh sb="91" eb="93">
      <t>ルイジ</t>
    </rPh>
    <rPh sb="93" eb="95">
      <t>ダンタイ</t>
    </rPh>
    <rPh sb="95" eb="97">
      <t>ヘイキン</t>
    </rPh>
    <rPh sb="97" eb="98">
      <t>チ</t>
    </rPh>
    <rPh sb="100" eb="102">
      <t>スウチ</t>
    </rPh>
    <rPh sb="103" eb="105">
      <t>シタマワ</t>
    </rPh>
    <rPh sb="112" eb="114">
      <t>ゼンネン</t>
    </rPh>
    <rPh sb="114" eb="115">
      <t>ド</t>
    </rPh>
    <rPh sb="116" eb="117">
      <t>クラ</t>
    </rPh>
    <rPh sb="118" eb="119">
      <t>ウ</t>
    </rPh>
    <rPh sb="120" eb="121">
      <t>キ</t>
    </rPh>
    <rPh sb="122" eb="124">
      <t>ケッサン</t>
    </rPh>
    <rPh sb="127" eb="130">
      <t>シヨウリョウ</t>
    </rPh>
    <rPh sb="130" eb="132">
      <t>シュウニュウ</t>
    </rPh>
    <rPh sb="133" eb="135">
      <t>ゲンショウ</t>
    </rPh>
    <rPh sb="139" eb="140">
      <t>オヨ</t>
    </rPh>
    <rPh sb="221" eb="223">
      <t>シュウニュウ</t>
    </rPh>
    <rPh sb="232" eb="234">
      <t>ジャッカン</t>
    </rPh>
    <rPh sb="234" eb="236">
      <t>アッカ</t>
    </rPh>
    <rPh sb="299" eb="301">
      <t>スイリョウ</t>
    </rPh>
    <rPh sb="302" eb="303">
      <t>フ</t>
    </rPh>
    <rPh sb="310" eb="311">
      <t>ミズ</t>
    </rPh>
    <rPh sb="311" eb="313">
      <t>ショリ</t>
    </rPh>
    <rPh sb="321" eb="323">
      <t>カイゼン</t>
    </rPh>
    <rPh sb="385" eb="388">
      <t>スイセンカ</t>
    </rPh>
    <rPh sb="388" eb="390">
      <t>ジンコウ</t>
    </rPh>
    <rPh sb="480" eb="482">
      <t>シュウニュウ</t>
    </rPh>
    <rPh sb="515" eb="517">
      <t>シュウニュウ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</si>
</sst>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2" applyFont="1" applyBorder="1" applyAlignment="1" applyProtection="1">
      <alignment horizontal="left" vertical="top" wrapText="1"/>
      <protection locked="0"/>
    </xf>
    <xf numFmtId="0" fontId="13" fillId="0" borderId="0" xfId="2" applyFont="1" applyBorder="1" applyAlignment="1" applyProtection="1">
      <alignment horizontal="left" vertical="top" wrapText="1"/>
      <protection locked="0"/>
    </xf>
    <xf numFmtId="0" fontId="13" fillId="0" borderId="7" xfId="2" applyFont="1" applyBorder="1" applyAlignment="1" applyProtection="1">
      <alignment horizontal="left" vertical="top" wrapText="1"/>
      <protection locked="0"/>
    </xf>
    <xf numFmtId="0" fontId="13" fillId="0" borderId="8" xfId="2" applyFont="1" applyBorder="1" applyAlignment="1" applyProtection="1">
      <alignment horizontal="left" vertical="top" wrapText="1"/>
      <protection locked="0"/>
    </xf>
    <xf numFmtId="0" fontId="13" fillId="0" borderId="1" xfId="2" applyFont="1" applyBorder="1" applyAlignment="1" applyProtection="1">
      <alignment horizontal="left" vertical="top" wrapText="1"/>
      <protection locked="0"/>
    </xf>
    <xf numFmtId="0" fontId="13"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0.13</c:v>
                </c:pt>
                <c:pt idx="2">
                  <c:v>1.07</c:v>
                </c:pt>
                <c:pt idx="3">
                  <c:v>0.39</c:v>
                </c:pt>
                <c:pt idx="4">
                  <c:v>0.33</c:v>
                </c:pt>
              </c:numCache>
            </c:numRef>
          </c:val>
          <c:extLst>
            <c:ext xmlns:c16="http://schemas.microsoft.com/office/drawing/2014/chart" uri="{C3380CC4-5D6E-409C-BE32-E72D297353CC}">
              <c16:uniqueId val="{00000000-1CAC-4AB5-83D8-DE2E35FF7EF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0.2</c:v>
                </c:pt>
                <c:pt idx="2">
                  <c:v>0.33</c:v>
                </c:pt>
                <c:pt idx="3">
                  <c:v>0.28999999999999998</c:v>
                </c:pt>
                <c:pt idx="4">
                  <c:v>7.0000000000000007E-2</c:v>
                </c:pt>
              </c:numCache>
            </c:numRef>
          </c:val>
          <c:smooth val="0"/>
          <c:extLst>
            <c:ext xmlns:c16="http://schemas.microsoft.com/office/drawing/2014/chart" uri="{C3380CC4-5D6E-409C-BE32-E72D297353CC}">
              <c16:uniqueId val="{00000001-1CAC-4AB5-83D8-DE2E35FF7EF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F5-48FA-85D8-E54E5D83DD7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37.950000000000003</c:v>
                </c:pt>
                <c:pt idx="1">
                  <c:v>32.42</c:v>
                </c:pt>
                <c:pt idx="2">
                  <c:v>35.15</c:v>
                </c:pt>
                <c:pt idx="3">
                  <c:v>38.04</c:v>
                </c:pt>
                <c:pt idx="4">
                  <c:v>41.81</c:v>
                </c:pt>
              </c:numCache>
            </c:numRef>
          </c:val>
          <c:smooth val="0"/>
          <c:extLst>
            <c:ext xmlns:c16="http://schemas.microsoft.com/office/drawing/2014/chart" uri="{C3380CC4-5D6E-409C-BE32-E72D297353CC}">
              <c16:uniqueId val="{00000001-01F5-48FA-85D8-E54E5D83DD7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38.909999999999997</c:v>
                </c:pt>
                <c:pt idx="1">
                  <c:v>40.64</c:v>
                </c:pt>
                <c:pt idx="2">
                  <c:v>44.86</c:v>
                </c:pt>
                <c:pt idx="3">
                  <c:v>45.47</c:v>
                </c:pt>
                <c:pt idx="4">
                  <c:v>45.95</c:v>
                </c:pt>
              </c:numCache>
            </c:numRef>
          </c:val>
          <c:extLst>
            <c:ext xmlns:c16="http://schemas.microsoft.com/office/drawing/2014/chart" uri="{C3380CC4-5D6E-409C-BE32-E72D297353CC}">
              <c16:uniqueId val="{00000000-3B61-41BF-AE39-00DD0EB9ED1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63.25</c:v>
                </c:pt>
                <c:pt idx="1">
                  <c:v>60.69</c:v>
                </c:pt>
                <c:pt idx="2">
                  <c:v>61.88</c:v>
                </c:pt>
                <c:pt idx="3">
                  <c:v>62.16</c:v>
                </c:pt>
                <c:pt idx="4">
                  <c:v>63.54</c:v>
                </c:pt>
              </c:numCache>
            </c:numRef>
          </c:val>
          <c:smooth val="0"/>
          <c:extLst>
            <c:ext xmlns:c16="http://schemas.microsoft.com/office/drawing/2014/chart" uri="{C3380CC4-5D6E-409C-BE32-E72D297353CC}">
              <c16:uniqueId val="{00000001-3B61-41BF-AE39-00DD0EB9ED1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110.5</c:v>
                </c:pt>
                <c:pt idx="1">
                  <c:v>102.48</c:v>
                </c:pt>
                <c:pt idx="2">
                  <c:v>118.71</c:v>
                </c:pt>
                <c:pt idx="3">
                  <c:v>108.88</c:v>
                </c:pt>
                <c:pt idx="4">
                  <c:v>117.56</c:v>
                </c:pt>
              </c:numCache>
            </c:numRef>
          </c:val>
          <c:extLst>
            <c:ext xmlns:c16="http://schemas.microsoft.com/office/drawing/2014/chart" uri="{C3380CC4-5D6E-409C-BE32-E72D297353CC}">
              <c16:uniqueId val="{00000000-2605-48D2-BFFF-95EF73A15B7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05-48D2-BFFF-95EF73A15B7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47-4E0F-BF0C-AB236703412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47-4E0F-BF0C-AB236703412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B7-4677-B30E-88B53B3758F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B7-4677-B30E-88B53B3758F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66-477C-8318-6D0993991F9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66-477C-8318-6D0993991F9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32-4152-AEB6-A5F2436CE9F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32-4152-AEB6-A5F2436CE9F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583.62</c:v>
                </c:pt>
                <c:pt idx="1">
                  <c:v>627.9</c:v>
                </c:pt>
                <c:pt idx="2">
                  <c:v>135.38999999999999</c:v>
                </c:pt>
                <c:pt idx="3">
                  <c:v>784.92</c:v>
                </c:pt>
                <c:pt idx="4">
                  <c:v>1121.22</c:v>
                </c:pt>
              </c:numCache>
            </c:numRef>
          </c:val>
          <c:extLst>
            <c:ext xmlns:c16="http://schemas.microsoft.com/office/drawing/2014/chart" uri="{C3380CC4-5D6E-409C-BE32-E72D297353CC}">
              <c16:uniqueId val="{00000000-7907-40A1-AE49-F149C83B625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1862.51</c:v>
                </c:pt>
                <c:pt idx="1">
                  <c:v>1622.57</c:v>
                </c:pt>
                <c:pt idx="2">
                  <c:v>985.65</c:v>
                </c:pt>
                <c:pt idx="3">
                  <c:v>1677.13</c:v>
                </c:pt>
                <c:pt idx="4">
                  <c:v>2154.8200000000002</c:v>
                </c:pt>
              </c:numCache>
            </c:numRef>
          </c:val>
          <c:smooth val="0"/>
          <c:extLst>
            <c:ext xmlns:c16="http://schemas.microsoft.com/office/drawing/2014/chart" uri="{C3380CC4-5D6E-409C-BE32-E72D297353CC}">
              <c16:uniqueId val="{00000001-7907-40A1-AE49-F149C83B625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85.05</c:v>
                </c:pt>
                <c:pt idx="1">
                  <c:v>88.97</c:v>
                </c:pt>
                <c:pt idx="2">
                  <c:v>86.09</c:v>
                </c:pt>
                <c:pt idx="3">
                  <c:v>88.29</c:v>
                </c:pt>
                <c:pt idx="4">
                  <c:v>87.34</c:v>
                </c:pt>
              </c:numCache>
            </c:numRef>
          </c:val>
          <c:extLst>
            <c:ext xmlns:c16="http://schemas.microsoft.com/office/drawing/2014/chart" uri="{C3380CC4-5D6E-409C-BE32-E72D297353CC}">
              <c16:uniqueId val="{00000000-6D2F-4192-B255-53E25C99F86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53.03</c:v>
                </c:pt>
                <c:pt idx="1">
                  <c:v>58.32</c:v>
                </c:pt>
                <c:pt idx="2">
                  <c:v>62.11</c:v>
                </c:pt>
                <c:pt idx="3">
                  <c:v>67.37</c:v>
                </c:pt>
                <c:pt idx="4">
                  <c:v>73.63</c:v>
                </c:pt>
              </c:numCache>
            </c:numRef>
          </c:val>
          <c:smooth val="0"/>
          <c:extLst>
            <c:ext xmlns:c16="http://schemas.microsoft.com/office/drawing/2014/chart" uri="{C3380CC4-5D6E-409C-BE32-E72D297353CC}">
              <c16:uniqueId val="{00000001-6D2F-4192-B255-53E25C99F86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239.69</c:v>
                </c:pt>
                <c:pt idx="1">
                  <c:v>227.66</c:v>
                </c:pt>
                <c:pt idx="2">
                  <c:v>231.11</c:v>
                </c:pt>
                <c:pt idx="3">
                  <c:v>220.89</c:v>
                </c:pt>
                <c:pt idx="4">
                  <c:v>184.17</c:v>
                </c:pt>
              </c:numCache>
            </c:numRef>
          </c:val>
          <c:extLst>
            <c:ext xmlns:c16="http://schemas.microsoft.com/office/drawing/2014/chart" uri="{C3380CC4-5D6E-409C-BE32-E72D297353CC}">
              <c16:uniqueId val="{00000000-E081-49B0-9725-28CCD9060D1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250.86</c:v>
                </c:pt>
                <c:pt idx="1">
                  <c:v>227.65</c:v>
                </c:pt>
                <c:pt idx="2">
                  <c:v>225.27</c:v>
                </c:pt>
                <c:pt idx="3">
                  <c:v>202.08</c:v>
                </c:pt>
                <c:pt idx="4">
                  <c:v>193.18</c:v>
                </c:pt>
              </c:numCache>
            </c:numRef>
          </c:val>
          <c:smooth val="0"/>
          <c:extLst>
            <c:ext xmlns:c16="http://schemas.microsoft.com/office/drawing/2014/chart" uri="{C3380CC4-5D6E-409C-BE32-E72D297353CC}">
              <c16:uniqueId val="{00000001-E081-49B0-9725-28CCD9060D1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弥富市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Cb3</v>
      </c>
      <c r="X8" s="49"/>
      <c r="Y8" s="49"/>
      <c r="Z8" s="49"/>
      <c r="AA8" s="49"/>
      <c r="AB8" s="49"/>
      <c r="AC8" s="49"/>
      <c r="AD8" s="50" t="str">
        <f>データ!$M$6</f>
        <v>非設置</v>
      </c>
      <c r="AE8" s="50"/>
      <c r="AF8" s="50"/>
      <c r="AG8" s="50"/>
      <c r="AH8" s="50"/>
      <c r="AI8" s="50"/>
      <c r="AJ8" s="50"/>
      <c r="AK8" s="3"/>
      <c r="AL8" s="51">
        <f>データ!S6</f>
        <v>44616</v>
      </c>
      <c r="AM8" s="51"/>
      <c r="AN8" s="51"/>
      <c r="AO8" s="51"/>
      <c r="AP8" s="51"/>
      <c r="AQ8" s="51"/>
      <c r="AR8" s="51"/>
      <c r="AS8" s="51"/>
      <c r="AT8" s="46">
        <f>データ!T6</f>
        <v>49.09</v>
      </c>
      <c r="AU8" s="46"/>
      <c r="AV8" s="46"/>
      <c r="AW8" s="46"/>
      <c r="AX8" s="46"/>
      <c r="AY8" s="46"/>
      <c r="AZ8" s="46"/>
      <c r="BA8" s="46"/>
      <c r="BB8" s="46">
        <f>データ!U6</f>
        <v>908.86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38.17</v>
      </c>
      <c r="Q10" s="46"/>
      <c r="R10" s="46"/>
      <c r="S10" s="46"/>
      <c r="T10" s="46"/>
      <c r="U10" s="46"/>
      <c r="V10" s="46"/>
      <c r="W10" s="46">
        <f>データ!Q6</f>
        <v>89.43</v>
      </c>
      <c r="X10" s="46"/>
      <c r="Y10" s="46"/>
      <c r="Z10" s="46"/>
      <c r="AA10" s="46"/>
      <c r="AB10" s="46"/>
      <c r="AC10" s="46"/>
      <c r="AD10" s="51">
        <f>データ!R6</f>
        <v>3300</v>
      </c>
      <c r="AE10" s="51"/>
      <c r="AF10" s="51"/>
      <c r="AG10" s="51"/>
      <c r="AH10" s="51"/>
      <c r="AI10" s="51"/>
      <c r="AJ10" s="51"/>
      <c r="AK10" s="2"/>
      <c r="AL10" s="51">
        <f>データ!V6</f>
        <v>16981</v>
      </c>
      <c r="AM10" s="51"/>
      <c r="AN10" s="51"/>
      <c r="AO10" s="51"/>
      <c r="AP10" s="51"/>
      <c r="AQ10" s="51"/>
      <c r="AR10" s="51"/>
      <c r="AS10" s="51"/>
      <c r="AT10" s="46">
        <f>データ!W6</f>
        <v>3.02</v>
      </c>
      <c r="AU10" s="46"/>
      <c r="AV10" s="46"/>
      <c r="AW10" s="46"/>
      <c r="AX10" s="46"/>
      <c r="AY10" s="46"/>
      <c r="AZ10" s="46"/>
      <c r="BA10" s="46"/>
      <c r="BB10" s="46">
        <f>データ!X6</f>
        <v>5622.85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aPKQB48/Q9lV5tUb8P/xPx5wPsb7eLrnrQoPb+Z9CN0jMwlXUeCi6rQYz/zifx+DA2if5DnSCdCpfx+v04jjLg==" saltValue="x1Huvh94G576cfi3iRHyc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232351</v>
      </c>
      <c r="D6" s="33">
        <f t="shared" si="3"/>
        <v>47</v>
      </c>
      <c r="E6" s="33">
        <f t="shared" si="3"/>
        <v>17</v>
      </c>
      <c r="F6" s="33">
        <f t="shared" si="3"/>
        <v>1</v>
      </c>
      <c r="G6" s="33">
        <f t="shared" si="3"/>
        <v>0</v>
      </c>
      <c r="H6" s="33" t="str">
        <f t="shared" si="3"/>
        <v>愛知県　弥富市</v>
      </c>
      <c r="I6" s="33" t="str">
        <f t="shared" si="3"/>
        <v>法非適用</v>
      </c>
      <c r="J6" s="33" t="str">
        <f t="shared" si="3"/>
        <v>下水道事業</v>
      </c>
      <c r="K6" s="33" t="str">
        <f t="shared" si="3"/>
        <v>公共下水道</v>
      </c>
      <c r="L6" s="33" t="str">
        <f t="shared" si="3"/>
        <v>Cb3</v>
      </c>
      <c r="M6" s="33" t="str">
        <f t="shared" si="3"/>
        <v>非設置</v>
      </c>
      <c r="N6" s="34" t="str">
        <f t="shared" si="3"/>
        <v>-</v>
      </c>
      <c r="O6" s="34" t="str">
        <f t="shared" si="3"/>
        <v>該当数値なし</v>
      </c>
      <c r="P6" s="34">
        <f t="shared" si="3"/>
        <v>38.17</v>
      </c>
      <c r="Q6" s="34">
        <f t="shared" si="3"/>
        <v>89.43</v>
      </c>
      <c r="R6" s="34">
        <f t="shared" si="3"/>
        <v>3300</v>
      </c>
      <c r="S6" s="34">
        <f t="shared" si="3"/>
        <v>44616</v>
      </c>
      <c r="T6" s="34">
        <f t="shared" si="3"/>
        <v>49.09</v>
      </c>
      <c r="U6" s="34">
        <f t="shared" si="3"/>
        <v>908.86</v>
      </c>
      <c r="V6" s="34">
        <f t="shared" si="3"/>
        <v>16981</v>
      </c>
      <c r="W6" s="34">
        <f t="shared" si="3"/>
        <v>3.02</v>
      </c>
      <c r="X6" s="34">
        <f t="shared" si="3"/>
        <v>5622.85</v>
      </c>
      <c r="Y6" s="35">
        <f>IF(Y7="",NA(),Y7)</f>
        <v>110.5</v>
      </c>
      <c r="Z6" s="35">
        <f t="shared" ref="Z6:AH6" si="4">IF(Z7="",NA(),Z7)</f>
        <v>102.48</v>
      </c>
      <c r="AA6" s="35">
        <f t="shared" si="4"/>
        <v>118.71</v>
      </c>
      <c r="AB6" s="35">
        <f t="shared" si="4"/>
        <v>108.88</v>
      </c>
      <c r="AC6" s="35">
        <f t="shared" si="4"/>
        <v>117.56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583.62</v>
      </c>
      <c r="BG6" s="35">
        <f t="shared" ref="BG6:BO6" si="7">IF(BG7="",NA(),BG7)</f>
        <v>627.9</v>
      </c>
      <c r="BH6" s="35">
        <f t="shared" si="7"/>
        <v>135.38999999999999</v>
      </c>
      <c r="BI6" s="35">
        <f t="shared" si="7"/>
        <v>784.92</v>
      </c>
      <c r="BJ6" s="35">
        <f t="shared" si="7"/>
        <v>1121.22</v>
      </c>
      <c r="BK6" s="35">
        <f t="shared" si="7"/>
        <v>1862.51</v>
      </c>
      <c r="BL6" s="35">
        <f t="shared" si="7"/>
        <v>1622.57</v>
      </c>
      <c r="BM6" s="35">
        <f t="shared" si="7"/>
        <v>985.65</v>
      </c>
      <c r="BN6" s="35">
        <f t="shared" si="7"/>
        <v>1677.13</v>
      </c>
      <c r="BO6" s="35">
        <f t="shared" si="7"/>
        <v>2154.8200000000002</v>
      </c>
      <c r="BP6" s="34" t="str">
        <f>IF(BP7="","",IF(BP7="-","【-】","【"&amp;SUBSTITUTE(TEXT(BP7,"#,##0.00"),"-","△")&amp;"】"))</f>
        <v>【682.51】</v>
      </c>
      <c r="BQ6" s="35">
        <f>IF(BQ7="",NA(),BQ7)</f>
        <v>85.05</v>
      </c>
      <c r="BR6" s="35">
        <f t="shared" ref="BR6:BZ6" si="8">IF(BR7="",NA(),BR7)</f>
        <v>88.97</v>
      </c>
      <c r="BS6" s="35">
        <f t="shared" si="8"/>
        <v>86.09</v>
      </c>
      <c r="BT6" s="35">
        <f t="shared" si="8"/>
        <v>88.29</v>
      </c>
      <c r="BU6" s="35">
        <f t="shared" si="8"/>
        <v>87.34</v>
      </c>
      <c r="BV6" s="35">
        <f t="shared" si="8"/>
        <v>53.03</v>
      </c>
      <c r="BW6" s="35">
        <f t="shared" si="8"/>
        <v>58.32</v>
      </c>
      <c r="BX6" s="35">
        <f t="shared" si="8"/>
        <v>62.11</v>
      </c>
      <c r="BY6" s="35">
        <f t="shared" si="8"/>
        <v>67.37</v>
      </c>
      <c r="BZ6" s="35">
        <f t="shared" si="8"/>
        <v>73.63</v>
      </c>
      <c r="CA6" s="34" t="str">
        <f>IF(CA7="","",IF(CA7="-","【-】","【"&amp;SUBSTITUTE(TEXT(CA7,"#,##0.00"),"-","△")&amp;"】"))</f>
        <v>【100.34】</v>
      </c>
      <c r="CB6" s="35">
        <f>IF(CB7="",NA(),CB7)</f>
        <v>239.69</v>
      </c>
      <c r="CC6" s="35">
        <f t="shared" ref="CC6:CK6" si="9">IF(CC7="",NA(),CC7)</f>
        <v>227.66</v>
      </c>
      <c r="CD6" s="35">
        <f t="shared" si="9"/>
        <v>231.11</v>
      </c>
      <c r="CE6" s="35">
        <f t="shared" si="9"/>
        <v>220.89</v>
      </c>
      <c r="CF6" s="35">
        <f t="shared" si="9"/>
        <v>184.17</v>
      </c>
      <c r="CG6" s="35">
        <f t="shared" si="9"/>
        <v>250.86</v>
      </c>
      <c r="CH6" s="35">
        <f t="shared" si="9"/>
        <v>227.65</v>
      </c>
      <c r="CI6" s="35">
        <f t="shared" si="9"/>
        <v>225.27</v>
      </c>
      <c r="CJ6" s="35">
        <f t="shared" si="9"/>
        <v>202.08</v>
      </c>
      <c r="CK6" s="35">
        <f t="shared" si="9"/>
        <v>193.18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37.950000000000003</v>
      </c>
      <c r="CS6" s="35">
        <f t="shared" si="10"/>
        <v>32.42</v>
      </c>
      <c r="CT6" s="35">
        <f t="shared" si="10"/>
        <v>35.15</v>
      </c>
      <c r="CU6" s="35">
        <f t="shared" si="10"/>
        <v>38.04</v>
      </c>
      <c r="CV6" s="35">
        <f t="shared" si="10"/>
        <v>41.81</v>
      </c>
      <c r="CW6" s="34" t="str">
        <f>IF(CW7="","",IF(CW7="-","【-】","【"&amp;SUBSTITUTE(TEXT(CW7,"#,##0.00"),"-","△")&amp;"】"))</f>
        <v>【59.64】</v>
      </c>
      <c r="CX6" s="35">
        <f>IF(CX7="",NA(),CX7)</f>
        <v>38.909999999999997</v>
      </c>
      <c r="CY6" s="35">
        <f t="shared" ref="CY6:DG6" si="11">IF(CY7="",NA(),CY7)</f>
        <v>40.64</v>
      </c>
      <c r="CZ6" s="35">
        <f t="shared" si="11"/>
        <v>44.86</v>
      </c>
      <c r="DA6" s="35">
        <f t="shared" si="11"/>
        <v>45.47</v>
      </c>
      <c r="DB6" s="35">
        <f t="shared" si="11"/>
        <v>45.95</v>
      </c>
      <c r="DC6" s="35">
        <f t="shared" si="11"/>
        <v>63.25</v>
      </c>
      <c r="DD6" s="35">
        <f t="shared" si="11"/>
        <v>60.69</v>
      </c>
      <c r="DE6" s="35">
        <f t="shared" si="11"/>
        <v>61.88</v>
      </c>
      <c r="DF6" s="35">
        <f t="shared" si="11"/>
        <v>62.16</v>
      </c>
      <c r="DG6" s="35">
        <f t="shared" si="11"/>
        <v>63.54</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0.13</v>
      </c>
      <c r="EG6" s="35">
        <f t="shared" si="14"/>
        <v>1.07</v>
      </c>
      <c r="EH6" s="35">
        <f t="shared" si="14"/>
        <v>0.39</v>
      </c>
      <c r="EI6" s="35">
        <f t="shared" si="14"/>
        <v>0.33</v>
      </c>
      <c r="EJ6" s="35">
        <f t="shared" si="14"/>
        <v>0.01</v>
      </c>
      <c r="EK6" s="35">
        <f t="shared" si="14"/>
        <v>0.2</v>
      </c>
      <c r="EL6" s="35">
        <f t="shared" si="14"/>
        <v>0.33</v>
      </c>
      <c r="EM6" s="35">
        <f t="shared" si="14"/>
        <v>0.28999999999999998</v>
      </c>
      <c r="EN6" s="35">
        <f t="shared" si="14"/>
        <v>7.0000000000000007E-2</v>
      </c>
      <c r="EO6" s="34" t="str">
        <f>IF(EO7="","",IF(EO7="-","【-】","【"&amp;SUBSTITUTE(TEXT(EO7,"#,##0.00"),"-","△")&amp;"】"))</f>
        <v>【0.22】</v>
      </c>
    </row>
    <row r="7" spans="1:145" s="36" customFormat="1" x14ac:dyDescent="0.15">
      <c r="A7" s="28"/>
      <c r="B7" s="37">
        <v>2019</v>
      </c>
      <c r="C7" s="37">
        <v>232351</v>
      </c>
      <c r="D7" s="37">
        <v>47</v>
      </c>
      <c r="E7" s="37">
        <v>17</v>
      </c>
      <c r="F7" s="37">
        <v>1</v>
      </c>
      <c r="G7" s="37">
        <v>0</v>
      </c>
      <c r="H7" s="37" t="s">
        <v>98</v>
      </c>
      <c r="I7" s="37" t="s">
        <v>99</v>
      </c>
      <c r="J7" s="37" t="s">
        <v>100</v>
      </c>
      <c r="K7" s="37" t="s">
        <v>101</v>
      </c>
      <c r="L7" s="37" t="s">
        <v>102</v>
      </c>
      <c r="M7" s="37" t="s">
        <v>103</v>
      </c>
      <c r="N7" s="38" t="s">
        <v>104</v>
      </c>
      <c r="O7" s="38" t="s">
        <v>105</v>
      </c>
      <c r="P7" s="38">
        <v>38.17</v>
      </c>
      <c r="Q7" s="38">
        <v>89.43</v>
      </c>
      <c r="R7" s="38">
        <v>3300</v>
      </c>
      <c r="S7" s="38">
        <v>44616</v>
      </c>
      <c r="T7" s="38">
        <v>49.09</v>
      </c>
      <c r="U7" s="38">
        <v>908.86</v>
      </c>
      <c r="V7" s="38">
        <v>16981</v>
      </c>
      <c r="W7" s="38">
        <v>3.02</v>
      </c>
      <c r="X7" s="38">
        <v>5622.85</v>
      </c>
      <c r="Y7" s="38">
        <v>110.5</v>
      </c>
      <c r="Z7" s="38">
        <v>102.48</v>
      </c>
      <c r="AA7" s="38">
        <v>118.71</v>
      </c>
      <c r="AB7" s="38">
        <v>108.88</v>
      </c>
      <c r="AC7" s="38">
        <v>117.56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583.62</v>
      </c>
      <c r="BG7" s="38">
        <v>627.9</v>
      </c>
      <c r="BH7" s="38">
        <v>135.38999999999999</v>
      </c>
      <c r="BI7" s="38">
        <v>784.92</v>
      </c>
      <c r="BJ7" s="38">
        <v>1121.22</v>
      </c>
      <c r="BK7" s="38">
        <v>1862.51</v>
      </c>
      <c r="BL7" s="38">
        <v>1622.57</v>
      </c>
      <c r="BM7" s="38">
        <v>985.65</v>
      </c>
      <c r="BN7" s="38">
        <v>1677.13</v>
      </c>
      <c r="BO7" s="38">
        <v>2154.8200000000002</v>
      </c>
      <c r="BP7" s="38">
        <v>682.51</v>
      </c>
      <c r="BQ7" s="38">
        <v>85.05</v>
      </c>
      <c r="BR7" s="38">
        <v>88.97</v>
      </c>
      <c r="BS7" s="38">
        <v>86.09</v>
      </c>
      <c r="BT7" s="38">
        <v>88.29</v>
      </c>
      <c r="BU7" s="38">
        <v>87.34</v>
      </c>
      <c r="BV7" s="38">
        <v>53.03</v>
      </c>
      <c r="BW7" s="38">
        <v>58.32</v>
      </c>
      <c r="BX7" s="38">
        <v>62.11</v>
      </c>
      <c r="BY7" s="38">
        <v>67.37</v>
      </c>
      <c r="BZ7" s="38">
        <v>73.63</v>
      </c>
      <c r="CA7" s="38">
        <v>100.34</v>
      </c>
      <c r="CB7" s="38">
        <v>239.69</v>
      </c>
      <c r="CC7" s="38">
        <v>227.66</v>
      </c>
      <c r="CD7" s="38">
        <v>231.11</v>
      </c>
      <c r="CE7" s="38">
        <v>220.89</v>
      </c>
      <c r="CF7" s="38">
        <v>184.17</v>
      </c>
      <c r="CG7" s="38">
        <v>250.86</v>
      </c>
      <c r="CH7" s="38">
        <v>227.65</v>
      </c>
      <c r="CI7" s="38">
        <v>225.27</v>
      </c>
      <c r="CJ7" s="38">
        <v>202.08</v>
      </c>
      <c r="CK7" s="38">
        <v>193.18</v>
      </c>
      <c r="CL7" s="38">
        <v>136.15</v>
      </c>
      <c r="CM7" s="38" t="s">
        <v>104</v>
      </c>
      <c r="CN7" s="38" t="s">
        <v>104</v>
      </c>
      <c r="CO7" s="38" t="s">
        <v>104</v>
      </c>
      <c r="CP7" s="38" t="s">
        <v>104</v>
      </c>
      <c r="CQ7" s="38" t="s">
        <v>104</v>
      </c>
      <c r="CR7" s="38">
        <v>37.950000000000003</v>
      </c>
      <c r="CS7" s="38">
        <v>32.42</v>
      </c>
      <c r="CT7" s="38">
        <v>35.15</v>
      </c>
      <c r="CU7" s="38">
        <v>38.04</v>
      </c>
      <c r="CV7" s="38">
        <v>41.81</v>
      </c>
      <c r="CW7" s="38">
        <v>59.64</v>
      </c>
      <c r="CX7" s="38">
        <v>38.909999999999997</v>
      </c>
      <c r="CY7" s="38">
        <v>40.64</v>
      </c>
      <c r="CZ7" s="38">
        <v>44.86</v>
      </c>
      <c r="DA7" s="38">
        <v>45.47</v>
      </c>
      <c r="DB7" s="38">
        <v>45.95</v>
      </c>
      <c r="DC7" s="38">
        <v>63.25</v>
      </c>
      <c r="DD7" s="38">
        <v>60.69</v>
      </c>
      <c r="DE7" s="38">
        <v>61.88</v>
      </c>
      <c r="DF7" s="38">
        <v>62.16</v>
      </c>
      <c r="DG7" s="38">
        <v>63.54</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0.13</v>
      </c>
      <c r="EG7" s="38">
        <v>1.07</v>
      </c>
      <c r="EH7" s="38">
        <v>0.39</v>
      </c>
      <c r="EI7" s="38">
        <v>0.33</v>
      </c>
      <c r="EJ7" s="38">
        <v>0.01</v>
      </c>
      <c r="EK7" s="38">
        <v>0.2</v>
      </c>
      <c r="EL7" s="38">
        <v>0.33</v>
      </c>
      <c r="EM7" s="38">
        <v>0.28999999999999998</v>
      </c>
      <c r="EN7" s="38">
        <v>7.0000000000000007E-2</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2021-01-21T01:02:32Z</cp:lastPrinted>
  <dcterms:created xsi:type="dcterms:W3CDTF">2020-12-04T02:47:25Z</dcterms:created>
  <dcterms:modified xsi:type="dcterms:W3CDTF">2021-02-22T02:19:48Z</dcterms:modified>
  <cp:category/>
</cp:coreProperties>
</file>