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encho-fs.aicnw.intra.aichi\BC103000_総務部市町村課\理財G（全庁ファイルサーバー）\14 経営比較分析表\R2\00作業用\02☆☆HP公表データ\06公共下水道\"/>
    </mc:Choice>
  </mc:AlternateContent>
  <workbookProtection workbookAlgorithmName="SHA-512" workbookHashValue="9qwHPFIbL2GSsAeMlHTTnm/tOOsGfD3vMTjdnr+FegzrKIxBVmDUG50UOAxCPo/8U9QfF86Jk3pBMAhJs0HRVg==" workbookSaltValue="it7i/jhAB3eJJTMcYEB59g==" workbookSpinCount="100000" lockStructure="1"/>
  <bookViews>
    <workbookView xWindow="0" yWindow="0" windowWidth="20490" windowHeight="753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5" i="4" s="1"/>
  <c r="AH6" i="5"/>
  <c r="AG6" i="5"/>
  <c r="AF6" i="5"/>
  <c r="AE6" i="5"/>
  <c r="AD6" i="5"/>
  <c r="AC6" i="5"/>
  <c r="AB6" i="5"/>
  <c r="AA6" i="5"/>
  <c r="Z6" i="5"/>
  <c r="Y6" i="5"/>
  <c r="X6" i="5"/>
  <c r="W6" i="5"/>
  <c r="AT10" i="4" s="1"/>
  <c r="V6" i="5"/>
  <c r="AL10" i="4" s="1"/>
  <c r="U6" i="5"/>
  <c r="T6" i="5"/>
  <c r="S6" i="5"/>
  <c r="AL8" i="4" s="1"/>
  <c r="R6" i="5"/>
  <c r="Q6" i="5"/>
  <c r="P6" i="5"/>
  <c r="O6" i="5"/>
  <c r="I10" i="4" s="1"/>
  <c r="N6" i="5"/>
  <c r="M6" i="5"/>
  <c r="AD8" i="4" s="1"/>
  <c r="L6" i="5"/>
  <c r="K6" i="5"/>
  <c r="P8" i="4" s="1"/>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BB10" i="4"/>
  <c r="AD10" i="4"/>
  <c r="W10" i="4"/>
  <c r="P10" i="4"/>
  <c r="B10" i="4"/>
  <c r="BB8" i="4"/>
  <c r="AT8" i="4"/>
  <c r="W8" i="4"/>
  <c r="I8" i="4"/>
  <c r="B6" i="4"/>
</calcChain>
</file>

<file path=xl/sharedStrings.xml><?xml version="1.0" encoding="utf-8"?>
<sst xmlns="http://schemas.openxmlformats.org/spreadsheetml/2006/main" count="320" uniqueCount="116">
  <si>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</si>
  <si>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</si>
  <si>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</si>
  <si>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</si>
  <si>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</si>
  <si>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</si>
  <si>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</si>
  <si>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</si>
  <si>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</si>
  <si>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</si>
  <si>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</si>
  <si>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</si>
  <si>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</si>
  <si>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</si>
  <si>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</si>
  <si>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</si>
  <si>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</si>
  <si>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</si>
  <si>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</si>
  <si>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</si>
  <si>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</si>
  <si>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</si>
  <si>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</si>
  <si>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</si>
  <si>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</si>
  <si>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</si>
  <si>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</si>
  <si>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</si>
  <si>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</si>
  <si>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</si>
  <si>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</si>
  <si>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</si>
  <si>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</si>
  <si>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</si>
  <si>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</si>
  <si>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</si>
  <si>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</si>
  <si>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</si>
  <si>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</si>
  <si>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</si>
  <si>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</si>
  <si>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</si>
  <si>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</si>
  <si>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</si>
  <si>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</si>
  <si>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</si>
  <si>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</si>
  <si>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</si>
  <si>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</si>
  <si>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</si>
  <si>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</si>
  <si>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</si>
  <si>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</si>
  <si>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</si>
  <si>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</si>
  <si>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</si>
  <si>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</si>
  <si>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</si>
  <si>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</si>
  <si>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</si>
  <si>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</si>
  <si>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</si>
  <si>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</si>
  <si>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</si>
  <si>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</si>
  <si>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</si>
  <si>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</si>
  <si>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</si>
  <si>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</si>
  <si>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</si>
  <si>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</si>
  <si>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</si>
  <si>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</si>
  <si>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</si>
  <si>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</si>
  <si>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</si>
  <si>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</si>
  <si>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</si>
  <si>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</si>
  <si>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</si>
  <si>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</si>
  <si>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</si>
  <si>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</si>
  <si>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</si>
  <si>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</si>
  <si>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</si>
  <si>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</si>
  <si>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</si>
  <si>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</si>
  <si>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</si>
  <si>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</si>
  <si>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</si>
  <si>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</si>
  <si>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</si>
  <si>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</si>
  <si>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</si>
  <si>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みよし市</t>
  </si>
  <si>
    <t>法適用</t>
  </si>
  <si>
    <t>下水道事業</t>
  </si>
  <si>
    <t>公共下水道</t>
  </si>
  <si>
    <t>Bc1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</si>
  <si>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</si>
  <si>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</si>
  <si>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</si>
  <si>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</si>
  <si>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</si>
  <si>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</si>
  <si>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</si>
  <si>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</si>
  <si>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</si>
  <si>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</si>
  <si>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</si>
  <si>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</si>
  <si>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本市の汚水処理施設の整備は、汚水処理人口普及率が99.8％であり、汚水処理施設の整備が概ね完了しています。今後は、維持管理費の増加に対応するため、事業の中長期的な視点に立った収支計画の策定と適正な経営管理を行うため、経費削減による事業の効率化や下水道使用料の改定により、経営基盤の強化や経営の健全化を図ることが必要と考えます。
　なお、経営戦略については、令和2年度中に策定予定です。</t>
    <rPh sb="1" eb="2">
      <t>ホン</t>
    </rPh>
    <rPh sb="34" eb="36">
      <t>オスイ</t>
    </rPh>
    <rPh sb="169" eb="173">
      <t>ケイエイセンリャク</t>
    </rPh>
    <rPh sb="179" eb="181">
      <t>レイワ</t>
    </rPh>
    <rPh sb="182" eb="184">
      <t>ネンド</t>
    </rPh>
    <rPh sb="184" eb="185">
      <t>チュウ</t>
    </rPh>
    <rPh sb="186" eb="188">
      <t>サクテイ</t>
    </rPh>
    <rPh sb="188" eb="190">
      <t>ヨテイ</t>
    </rPh>
    <phoneticPr fontId="4"/>
  </si>
  <si>
    <t>　①有形固定資産減価償却率は、令和元年度の法適化に伴い、同年度から減価償却費を算定していることから、平均を下回っています。
　②管渠老朽化率は、供用開始が昭和62年であるため、法定耐用年数を超えた管渠はありません。
　③管渠改善率は、平均を下回っていますが、改善の必要な管渠が比較的少ないためです。しかし、供用開始から32年が経過し、老朽化した施設や更新期に備え、ストックマネジメント計画の策定を行い、適正な施設管理を継続できるよう取り組んでいきます。</t>
    <rPh sb="2" eb="4">
      <t>ユウケイ</t>
    </rPh>
    <rPh sb="4" eb="8">
      <t>コテイシサン</t>
    </rPh>
    <rPh sb="8" eb="12">
      <t>ゲンカショウキャク</t>
    </rPh>
    <rPh sb="12" eb="13">
      <t>リツ</t>
    </rPh>
    <rPh sb="15" eb="16">
      <t>レイ</t>
    </rPh>
    <rPh sb="16" eb="17">
      <t>ワ</t>
    </rPh>
    <rPh sb="17" eb="19">
      <t>ガンネン</t>
    </rPh>
    <rPh sb="19" eb="20">
      <t>ド</t>
    </rPh>
    <rPh sb="21" eb="22">
      <t>ホウ</t>
    </rPh>
    <rPh sb="22" eb="23">
      <t>テキ</t>
    </rPh>
    <rPh sb="23" eb="24">
      <t>カ</t>
    </rPh>
    <rPh sb="25" eb="26">
      <t>トモナ</t>
    </rPh>
    <rPh sb="28" eb="31">
      <t>ドウネンド</t>
    </rPh>
    <rPh sb="33" eb="35">
      <t>ゲンカ</t>
    </rPh>
    <rPh sb="35" eb="37">
      <t>ショウキャク</t>
    </rPh>
    <rPh sb="37" eb="38">
      <t>ヒ</t>
    </rPh>
    <rPh sb="39" eb="41">
      <t>サンテイ</t>
    </rPh>
    <rPh sb="50" eb="52">
      <t>ヘイキン</t>
    </rPh>
    <rPh sb="53" eb="55">
      <t>シタマワ</t>
    </rPh>
    <rPh sb="64" eb="66">
      <t>カンキョ</t>
    </rPh>
    <rPh sb="66" eb="69">
      <t>ロウキュウカ</t>
    </rPh>
    <rPh sb="69" eb="70">
      <t>リツ</t>
    </rPh>
    <rPh sb="72" eb="74">
      <t>キョウヨウ</t>
    </rPh>
    <rPh sb="74" eb="76">
      <t>カイシ</t>
    </rPh>
    <rPh sb="77" eb="79">
      <t>ショウワ</t>
    </rPh>
    <rPh sb="81" eb="82">
      <t>ネン</t>
    </rPh>
    <rPh sb="88" eb="90">
      <t>ホウテイ</t>
    </rPh>
    <rPh sb="90" eb="92">
      <t>タイヨウ</t>
    </rPh>
    <rPh sb="92" eb="94">
      <t>ネンスウ</t>
    </rPh>
    <rPh sb="95" eb="96">
      <t>コ</t>
    </rPh>
    <rPh sb="98" eb="100">
      <t>カンキョ</t>
    </rPh>
    <rPh sb="110" eb="112">
      <t>カンキョ</t>
    </rPh>
    <rPh sb="112" eb="114">
      <t>カイゼン</t>
    </rPh>
    <rPh sb="114" eb="115">
      <t>リツ</t>
    </rPh>
    <rPh sb="117" eb="119">
      <t>ヘイキン</t>
    </rPh>
    <rPh sb="120" eb="122">
      <t>シタマワ</t>
    </rPh>
    <rPh sb="129" eb="131">
      <t>カイゼン</t>
    </rPh>
    <rPh sb="132" eb="134">
      <t>ヒツヨウ</t>
    </rPh>
    <rPh sb="135" eb="137">
      <t>カンキョ</t>
    </rPh>
    <rPh sb="138" eb="141">
      <t>ヒカクテキ</t>
    </rPh>
    <rPh sb="141" eb="142">
      <t>スク</t>
    </rPh>
    <rPh sb="153" eb="155">
      <t>キョウヨウ</t>
    </rPh>
    <rPh sb="155" eb="157">
      <t>カイシ</t>
    </rPh>
    <rPh sb="161" eb="162">
      <t>ネン</t>
    </rPh>
    <rPh sb="163" eb="165">
      <t>ケイカ</t>
    </rPh>
    <rPh sb="167" eb="170">
      <t>ロウキュウカ</t>
    </rPh>
    <rPh sb="172" eb="174">
      <t>シセツ</t>
    </rPh>
    <rPh sb="175" eb="177">
      <t>コウシン</t>
    </rPh>
    <rPh sb="179" eb="180">
      <t>ソナ</t>
    </rPh>
    <rPh sb="192" eb="194">
      <t>ケイカク</t>
    </rPh>
    <rPh sb="195" eb="197">
      <t>サクテイ</t>
    </rPh>
    <rPh sb="198" eb="199">
      <t>オコナ</t>
    </rPh>
    <rPh sb="201" eb="203">
      <t>テキセイ</t>
    </rPh>
    <rPh sb="204" eb="206">
      <t>シセツ</t>
    </rPh>
    <rPh sb="206" eb="208">
      <t>カンリ</t>
    </rPh>
    <rPh sb="209" eb="211">
      <t>ケイゾク</t>
    </rPh>
    <rPh sb="216" eb="217">
      <t>ト</t>
    </rPh>
    <rPh sb="218" eb="219">
      <t>ク</t>
    </rPh>
    <phoneticPr fontId="4"/>
  </si>
  <si>
    <t>　令和元年度から地方公営企業法の財務規定等を適用しています。
　①収益的収支比率は、100％を上回っており黒字であるものの、平均を下回っています。また、⑤経費回収率も平均を下回っています。今後はより一層の経費削減や使用料改定による収入増加により、事業の効率化や経費回収の向上が必要と考えます。
　②累積欠損金比率は、純損失が生じていないため、欠損金が発生していません。
　③流動比率は、100％を大きく下回っていますが、これは翌年度に支払う企業債の償還金が含まれるためであり、この原資は一般会計負担金等で賄っているためです。
　④企業債残高対事業規模比率は、平均を下回っており、将来的にも整備事業の減少により企業債残高は減少していく見込みです。
　⑥汚水処理原価は、平均を上回っており、今後は施設の老朽化による維持管理費の増加も想定されるため、経費削減や接続促進による有収水量の増加等が必要であると考えます。
　⑦施設利用率は、本市では処理施設を所有していません。
　⑧水洗化率は、整備区域の拡大を先行させたことにより平均を下回っていますが、積極的に接続促進に取り組むことで水洗化率の向上を図っていきます。</t>
    <rPh sb="1" eb="3">
      <t>レイワ</t>
    </rPh>
    <rPh sb="3" eb="6">
      <t>ガンネンド</t>
    </rPh>
    <rPh sb="8" eb="10">
      <t>チホウ</t>
    </rPh>
    <rPh sb="10" eb="12">
      <t>コウエイ</t>
    </rPh>
    <rPh sb="12" eb="14">
      <t>キギョウ</t>
    </rPh>
    <rPh sb="14" eb="15">
      <t>ホウ</t>
    </rPh>
    <rPh sb="16" eb="18">
      <t>ザイム</t>
    </rPh>
    <rPh sb="18" eb="20">
      <t>キテイ</t>
    </rPh>
    <rPh sb="20" eb="21">
      <t>トウ</t>
    </rPh>
    <rPh sb="22" eb="24">
      <t>テキヨウ</t>
    </rPh>
    <rPh sb="33" eb="36">
      <t>シュウエキテキ</t>
    </rPh>
    <rPh sb="36" eb="38">
      <t>シュウシ</t>
    </rPh>
    <rPh sb="38" eb="40">
      <t>ヒリツ</t>
    </rPh>
    <rPh sb="47" eb="49">
      <t>ウワマワ</t>
    </rPh>
    <rPh sb="53" eb="55">
      <t>クロジ</t>
    </rPh>
    <rPh sb="62" eb="64">
      <t>ヘイキン</t>
    </rPh>
    <rPh sb="65" eb="67">
      <t>シタマワ</t>
    </rPh>
    <rPh sb="77" eb="79">
      <t>ケイヒ</t>
    </rPh>
    <rPh sb="79" eb="81">
      <t>カイシュウ</t>
    </rPh>
    <rPh sb="81" eb="82">
      <t>リツ</t>
    </rPh>
    <rPh sb="83" eb="85">
      <t>ヘイキン</t>
    </rPh>
    <rPh sb="86" eb="88">
      <t>シタマワ</t>
    </rPh>
    <rPh sb="94" eb="96">
      <t>コンゴ</t>
    </rPh>
    <rPh sb="99" eb="101">
      <t>イッソウ</t>
    </rPh>
    <rPh sb="102" eb="104">
      <t>ケイヒ</t>
    </rPh>
    <rPh sb="104" eb="106">
      <t>サクゲン</t>
    </rPh>
    <rPh sb="107" eb="109">
      <t>シヨウ</t>
    </rPh>
    <rPh sb="109" eb="110">
      <t>リョウ</t>
    </rPh>
    <rPh sb="110" eb="112">
      <t>カイテイ</t>
    </rPh>
    <rPh sb="115" eb="117">
      <t>シュウニュウ</t>
    </rPh>
    <rPh sb="117" eb="119">
      <t>ゾウカ</t>
    </rPh>
    <rPh sb="123" eb="125">
      <t>ジギョウ</t>
    </rPh>
    <rPh sb="126" eb="129">
      <t>コウリツカ</t>
    </rPh>
    <rPh sb="130" eb="132">
      <t>ケイヒ</t>
    </rPh>
    <rPh sb="132" eb="134">
      <t>カイシュウ</t>
    </rPh>
    <rPh sb="135" eb="137">
      <t>コウジョウ</t>
    </rPh>
    <rPh sb="138" eb="140">
      <t>ヒツヨウ</t>
    </rPh>
    <rPh sb="141" eb="142">
      <t>カンガ</t>
    </rPh>
    <rPh sb="149" eb="151">
      <t>ルイセキ</t>
    </rPh>
    <rPh sb="151" eb="153">
      <t>ケッソン</t>
    </rPh>
    <rPh sb="153" eb="154">
      <t>キン</t>
    </rPh>
    <rPh sb="154" eb="156">
      <t>ヒリツ</t>
    </rPh>
    <rPh sb="158" eb="159">
      <t>ジュン</t>
    </rPh>
    <rPh sb="159" eb="161">
      <t>ソンシツ</t>
    </rPh>
    <rPh sb="162" eb="163">
      <t>ショウ</t>
    </rPh>
    <rPh sb="171" eb="173">
      <t>ケッソン</t>
    </rPh>
    <rPh sb="173" eb="174">
      <t>キン</t>
    </rPh>
    <rPh sb="175" eb="177">
      <t>ハッセイ</t>
    </rPh>
    <rPh sb="187" eb="189">
      <t>リュウドウ</t>
    </rPh>
    <rPh sb="189" eb="191">
      <t>ヒリツ</t>
    </rPh>
    <rPh sb="198" eb="199">
      <t>オオ</t>
    </rPh>
    <rPh sb="201" eb="203">
      <t>シタマワ</t>
    </rPh>
    <rPh sb="213" eb="216">
      <t>ヨクネンド</t>
    </rPh>
    <rPh sb="217" eb="219">
      <t>シハラ</t>
    </rPh>
    <rPh sb="220" eb="222">
      <t>キギョウ</t>
    </rPh>
    <rPh sb="222" eb="223">
      <t>サイ</t>
    </rPh>
    <rPh sb="224" eb="226">
      <t>ショウカン</t>
    </rPh>
    <rPh sb="226" eb="227">
      <t>キン</t>
    </rPh>
    <rPh sb="228" eb="229">
      <t>フク</t>
    </rPh>
    <rPh sb="240" eb="242">
      <t>ゲンシ</t>
    </rPh>
    <rPh sb="243" eb="245">
      <t>イッパン</t>
    </rPh>
    <rPh sb="245" eb="247">
      <t>カイケイ</t>
    </rPh>
    <rPh sb="247" eb="250">
      <t>フタンキン</t>
    </rPh>
    <rPh sb="250" eb="251">
      <t>トウ</t>
    </rPh>
    <rPh sb="252" eb="253">
      <t>マカナ</t>
    </rPh>
    <rPh sb="265" eb="267">
      <t>キギョウ</t>
    </rPh>
    <rPh sb="267" eb="268">
      <t>サイ</t>
    </rPh>
    <rPh sb="268" eb="270">
      <t>ザンダカ</t>
    </rPh>
    <rPh sb="270" eb="271">
      <t>タイ</t>
    </rPh>
    <rPh sb="271" eb="273">
      <t>ジギョウ</t>
    </rPh>
    <rPh sb="273" eb="275">
      <t>キボ</t>
    </rPh>
    <rPh sb="275" eb="277">
      <t>ヒリツ</t>
    </rPh>
    <rPh sb="279" eb="281">
      <t>ヘイキン</t>
    </rPh>
    <rPh sb="282" eb="284">
      <t>シタマワ</t>
    </rPh>
    <rPh sb="289" eb="292">
      <t>ショウライテキ</t>
    </rPh>
    <rPh sb="294" eb="296">
      <t>セイビ</t>
    </rPh>
    <rPh sb="296" eb="298">
      <t>ジギョウ</t>
    </rPh>
    <rPh sb="299" eb="301">
      <t>ゲンショウ</t>
    </rPh>
    <rPh sb="304" eb="306">
      <t>キギョウ</t>
    </rPh>
    <rPh sb="306" eb="307">
      <t>サイ</t>
    </rPh>
    <rPh sb="307" eb="309">
      <t>ザンダカ</t>
    </rPh>
    <rPh sb="310" eb="312">
      <t>ゲンショウ</t>
    </rPh>
    <rPh sb="316" eb="318">
      <t>ミコ</t>
    </rPh>
    <rPh sb="325" eb="327">
      <t>オスイ</t>
    </rPh>
    <rPh sb="327" eb="329">
      <t>ショリ</t>
    </rPh>
    <rPh sb="329" eb="331">
      <t>ゲンカ</t>
    </rPh>
    <rPh sb="333" eb="335">
      <t>ヘイキン</t>
    </rPh>
    <rPh sb="336" eb="338">
      <t>ウワマワ</t>
    </rPh>
    <rPh sb="343" eb="345">
      <t>コンゴ</t>
    </rPh>
    <rPh sb="346" eb="348">
      <t>シセツ</t>
    </rPh>
    <rPh sb="349" eb="352">
      <t>ロウキュウカ</t>
    </rPh>
    <rPh sb="355" eb="357">
      <t>イジ</t>
    </rPh>
    <rPh sb="357" eb="360">
      <t>カンリヒ</t>
    </rPh>
    <rPh sb="361" eb="363">
      <t>ゾウカ</t>
    </rPh>
    <rPh sb="364" eb="366">
      <t>ソウテイ</t>
    </rPh>
    <rPh sb="372" eb="374">
      <t>ケイヒ</t>
    </rPh>
    <rPh sb="374" eb="376">
      <t>サクゲン</t>
    </rPh>
    <rPh sb="377" eb="379">
      <t>セツゾク</t>
    </rPh>
    <rPh sb="379" eb="381">
      <t>ソクシン</t>
    </rPh>
    <rPh sb="384" eb="386">
      <t>ユウシュウ</t>
    </rPh>
    <rPh sb="386" eb="388">
      <t>スイリョウ</t>
    </rPh>
    <rPh sb="389" eb="391">
      <t>ゾウカ</t>
    </rPh>
    <rPh sb="391" eb="392">
      <t>トウ</t>
    </rPh>
    <rPh sb="393" eb="395">
      <t>ヒツヨウ</t>
    </rPh>
    <rPh sb="399" eb="400">
      <t>カンガ</t>
    </rPh>
    <rPh sb="407" eb="409">
      <t>シセツ</t>
    </rPh>
    <rPh sb="409" eb="411">
      <t>リヨウ</t>
    </rPh>
    <rPh sb="411" eb="412">
      <t>リツ</t>
    </rPh>
    <rPh sb="414" eb="416">
      <t>ホンシ</t>
    </rPh>
    <rPh sb="418" eb="420">
      <t>ショリ</t>
    </rPh>
    <rPh sb="420" eb="422">
      <t>シセツ</t>
    </rPh>
    <rPh sb="423" eb="425">
      <t>ショユウ</t>
    </rPh>
    <rPh sb="435" eb="438">
      <t>スイセンカ</t>
    </rPh>
    <rPh sb="438" eb="439">
      <t>リツ</t>
    </rPh>
    <rPh sb="441" eb="443">
      <t>セイビ</t>
    </rPh>
    <rPh sb="443" eb="445">
      <t>クイキ</t>
    </rPh>
    <rPh sb="446" eb="448">
      <t>カクダイ</t>
    </rPh>
    <rPh sb="449" eb="451">
      <t>センコウ</t>
    </rPh>
    <rPh sb="459" eb="461">
      <t>ヘイキン</t>
    </rPh>
    <rPh sb="462" eb="464">
      <t>シタマワ</t>
    </rPh>
    <rPh sb="471" eb="474">
      <t>セッキョクテキ</t>
    </rPh>
    <rPh sb="475" eb="477">
      <t>セツゾク</t>
    </rPh>
    <rPh sb="477" eb="479">
      <t>ソクシン</t>
    </rPh>
    <rPh sb="480" eb="481">
      <t>ト</t>
    </rPh>
    <rPh sb="482" eb="483">
      <t>ク</t>
    </rPh>
    <rPh sb="487" eb="490">
      <t>スイセンカ</t>
    </rPh>
    <rPh sb="490" eb="491">
      <t>リツ</t>
    </rPh>
    <rPh sb="492" eb="494">
      <t>コウジョウ</t>
    </rPh>
    <rPh sb="495" eb="496">
      <t>ハカ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</si>
</sst>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5"/>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0.03</c:v>
                </c:pt>
              </c:numCache>
            </c:numRef>
          </c:val>
          <c:extLst>
            <c:ext xmlns:c16="http://schemas.microsoft.com/office/drawing/2014/chart" uri="{C3380CC4-5D6E-409C-BE32-E72D297353CC}">
              <c16:uniqueId val="{00000000-E2B3-45C5-83B5-99033523B9C8}"/>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0.12</c:v>
                </c:pt>
              </c:numCache>
            </c:numRef>
          </c:val>
          <c:smooth val="0"/>
          <c:extLst>
            <c:ext xmlns:c16="http://schemas.microsoft.com/office/drawing/2014/chart" uri="{C3380CC4-5D6E-409C-BE32-E72D297353CC}">
              <c16:uniqueId val="{00000001-E2B3-45C5-83B5-99033523B9C8}"/>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0</c:v>
                </c:pt>
                <c:pt idx="1">
                  <c:v>0</c:v>
                </c:pt>
                <c:pt idx="2">
                  <c:v>0</c:v>
                </c:pt>
                <c:pt idx="3">
                  <c:v>0</c:v>
                </c:pt>
                <c:pt idx="4">
                  <c:v>102.48</c:v>
                </c:pt>
              </c:numCache>
            </c:numRef>
          </c:val>
          <c:extLst>
            <c:ext xmlns:c16="http://schemas.microsoft.com/office/drawing/2014/chart" uri="{C3380CC4-5D6E-409C-BE32-E72D297353CC}">
              <c16:uniqueId val="{00000000-319C-4FC5-8120-9A5AECBCC9E9}"/>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106.32</c:v>
                </c:pt>
              </c:numCache>
            </c:numRef>
          </c:val>
          <c:smooth val="0"/>
          <c:extLst>
            <c:ext xmlns:c16="http://schemas.microsoft.com/office/drawing/2014/chart" uri="{C3380CC4-5D6E-409C-BE32-E72D297353CC}">
              <c16:uniqueId val="{00000001-319C-4FC5-8120-9A5AECBCC9E9}"/>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0</c:v>
                </c:pt>
                <c:pt idx="1">
                  <c:v>0</c:v>
                </c:pt>
                <c:pt idx="2">
                  <c:v>0</c:v>
                </c:pt>
                <c:pt idx="3">
                  <c:v>0</c:v>
                </c:pt>
                <c:pt idx="4">
                  <c:v>3.3</c:v>
                </c:pt>
              </c:numCache>
            </c:numRef>
          </c:val>
          <c:extLst>
            <c:ext xmlns:c16="http://schemas.microsoft.com/office/drawing/2014/chart" uri="{C3380CC4-5D6E-409C-BE32-E72D297353CC}">
              <c16:uniqueId val="{00000000-0460-4E7E-8226-7647E8B11285}"/>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21.22</c:v>
                </c:pt>
              </c:numCache>
            </c:numRef>
          </c:val>
          <c:smooth val="0"/>
          <c:extLst>
            <c:ext xmlns:c16="http://schemas.microsoft.com/office/drawing/2014/chart" uri="{C3380CC4-5D6E-409C-BE32-E72D297353CC}">
              <c16:uniqueId val="{00000001-0460-4E7E-8226-7647E8B11285}"/>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D269-49EA-A934-A5EA79400BDC}"/>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0.83</c:v>
                </c:pt>
              </c:numCache>
            </c:numRef>
          </c:val>
          <c:smooth val="0"/>
          <c:extLst>
            <c:ext xmlns:c16="http://schemas.microsoft.com/office/drawing/2014/chart" uri="{C3380CC4-5D6E-409C-BE32-E72D297353CC}">
              <c16:uniqueId val="{00000001-D269-49EA-A934-A5EA79400BDC}"/>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78D3-4417-9770-181916F1EF00}"/>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1.35</c:v>
                </c:pt>
              </c:numCache>
            </c:numRef>
          </c:val>
          <c:smooth val="0"/>
          <c:extLst>
            <c:ext xmlns:c16="http://schemas.microsoft.com/office/drawing/2014/chart" uri="{C3380CC4-5D6E-409C-BE32-E72D297353CC}">
              <c16:uniqueId val="{00000001-78D3-4417-9770-181916F1EF00}"/>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0</c:v>
                </c:pt>
                <c:pt idx="1">
                  <c:v>0</c:v>
                </c:pt>
                <c:pt idx="2">
                  <c:v>0</c:v>
                </c:pt>
                <c:pt idx="3">
                  <c:v>0</c:v>
                </c:pt>
                <c:pt idx="4">
                  <c:v>65.52</c:v>
                </c:pt>
              </c:numCache>
            </c:numRef>
          </c:val>
          <c:extLst>
            <c:ext xmlns:c16="http://schemas.microsoft.com/office/drawing/2014/chart" uri="{C3380CC4-5D6E-409C-BE32-E72D297353CC}">
              <c16:uniqueId val="{00000000-5F41-4E2B-9296-1A244E89583C}"/>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71.540000000000006</c:v>
                </c:pt>
              </c:numCache>
            </c:numRef>
          </c:val>
          <c:smooth val="0"/>
          <c:extLst>
            <c:ext xmlns:c16="http://schemas.microsoft.com/office/drawing/2014/chart" uri="{C3380CC4-5D6E-409C-BE32-E72D297353CC}">
              <c16:uniqueId val="{00000001-5F41-4E2B-9296-1A244E89583C}"/>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0</c:v>
                </c:pt>
                <c:pt idx="1">
                  <c:v>0</c:v>
                </c:pt>
                <c:pt idx="2">
                  <c:v>0</c:v>
                </c:pt>
                <c:pt idx="3">
                  <c:v>0</c:v>
                </c:pt>
                <c:pt idx="4">
                  <c:v>559.61</c:v>
                </c:pt>
              </c:numCache>
            </c:numRef>
          </c:val>
          <c:extLst>
            <c:ext xmlns:c16="http://schemas.microsoft.com/office/drawing/2014/chart" uri="{C3380CC4-5D6E-409C-BE32-E72D297353CC}">
              <c16:uniqueId val="{00000000-8388-406F-ABA0-13EDF1B58A33}"/>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653.69000000000005</c:v>
                </c:pt>
              </c:numCache>
            </c:numRef>
          </c:val>
          <c:smooth val="0"/>
          <c:extLst>
            <c:ext xmlns:c16="http://schemas.microsoft.com/office/drawing/2014/chart" uri="{C3380CC4-5D6E-409C-BE32-E72D297353CC}">
              <c16:uniqueId val="{00000001-8388-406F-ABA0-13EDF1B58A33}"/>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0</c:v>
                </c:pt>
                <c:pt idx="1">
                  <c:v>0</c:v>
                </c:pt>
                <c:pt idx="2">
                  <c:v>0</c:v>
                </c:pt>
                <c:pt idx="3">
                  <c:v>0</c:v>
                </c:pt>
                <c:pt idx="4">
                  <c:v>73.099999999999994</c:v>
                </c:pt>
              </c:numCache>
            </c:numRef>
          </c:val>
          <c:extLst>
            <c:ext xmlns:c16="http://schemas.microsoft.com/office/drawing/2014/chart" uri="{C3380CC4-5D6E-409C-BE32-E72D297353CC}">
              <c16:uniqueId val="{00000000-1D96-4CCB-BA2C-4D90B144CADC}"/>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88.05</c:v>
                </c:pt>
              </c:numCache>
            </c:numRef>
          </c:val>
          <c:smooth val="0"/>
          <c:extLst>
            <c:ext xmlns:c16="http://schemas.microsoft.com/office/drawing/2014/chart" uri="{C3380CC4-5D6E-409C-BE32-E72D297353CC}">
              <c16:uniqueId val="{00000001-1D96-4CCB-BA2C-4D90B144CADC}"/>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0</c:v>
                </c:pt>
                <c:pt idx="1">
                  <c:v>0</c:v>
                </c:pt>
                <c:pt idx="2">
                  <c:v>0</c:v>
                </c:pt>
                <c:pt idx="3">
                  <c:v>0</c:v>
                </c:pt>
                <c:pt idx="4">
                  <c:v>150</c:v>
                </c:pt>
              </c:numCache>
            </c:numRef>
          </c:val>
          <c:extLst>
            <c:ext xmlns:c16="http://schemas.microsoft.com/office/drawing/2014/chart" uri="{C3380CC4-5D6E-409C-BE32-E72D297353CC}">
              <c16:uniqueId val="{00000000-43D6-496C-9B90-BFE91241798A}"/>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141.15</c:v>
                </c:pt>
              </c:numCache>
            </c:numRef>
          </c:val>
          <c:smooth val="0"/>
          <c:extLst>
            <c:ext xmlns:c16="http://schemas.microsoft.com/office/drawing/2014/chart" uri="{C3380CC4-5D6E-409C-BE32-E72D297353CC}">
              <c16:uniqueId val="{00000001-43D6-496C-9B90-BFE91241798A}"/>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58C-47F6-A7F9-D97D7D86DE2E}"/>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57.04</c:v>
                </c:pt>
              </c:numCache>
            </c:numRef>
          </c:val>
          <c:smooth val="0"/>
          <c:extLst>
            <c:ext xmlns:c16="http://schemas.microsoft.com/office/drawing/2014/chart" uri="{C3380CC4-5D6E-409C-BE32-E72D297353CC}">
              <c16:uniqueId val="{00000001-258C-47F6-A7F9-D97D7D86DE2E}"/>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0</c:v>
                </c:pt>
                <c:pt idx="1">
                  <c:v>0</c:v>
                </c:pt>
                <c:pt idx="2">
                  <c:v>0</c:v>
                </c:pt>
                <c:pt idx="3">
                  <c:v>0</c:v>
                </c:pt>
                <c:pt idx="4">
                  <c:v>92.88</c:v>
                </c:pt>
              </c:numCache>
            </c:numRef>
          </c:val>
          <c:extLst>
            <c:ext xmlns:c16="http://schemas.microsoft.com/office/drawing/2014/chart" uri="{C3380CC4-5D6E-409C-BE32-E72D297353CC}">
              <c16:uniqueId val="{00000000-DAF2-47A0-A2D7-73C2D9A97D0D}"/>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93.73</c:v>
                </c:pt>
              </c:numCache>
            </c:numRef>
          </c:val>
          <c:smooth val="0"/>
          <c:extLst>
            <c:ext xmlns:c16="http://schemas.microsoft.com/office/drawing/2014/chart" uri="{C3380CC4-5D6E-409C-BE32-E72D297353CC}">
              <c16:uniqueId val="{00000001-DAF2-47A0-A2D7-73C2D9A97D0D}"/>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【108.07】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【69.54】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【100.34】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【38.57】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row>
    <row r="3" spans="1:78"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row>
    <row r="4" spans="1:78"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1" t="str">
        <f>データ!H6</f>
        <v>愛知県　みよし市</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1" t="s">
        <v>1</v>
      </c>
      <c r="C7" s="71"/>
      <c r="D7" s="71"/>
      <c r="E7" s="71"/>
      <c r="F7" s="71"/>
      <c r="G7" s="71"/>
      <c r="H7" s="71"/>
      <c r="I7" s="71" t="s">
        <v>2</v>
      </c>
      <c r="J7" s="71"/>
      <c r="K7" s="71"/>
      <c r="L7" s="71"/>
      <c r="M7" s="71"/>
      <c r="N7" s="71"/>
      <c r="O7" s="71"/>
      <c r="P7" s="71" t="s">
        <v>3</v>
      </c>
      <c r="Q7" s="71"/>
      <c r="R7" s="71"/>
      <c r="S7" s="71"/>
      <c r="T7" s="71"/>
      <c r="U7" s="71"/>
      <c r="V7" s="71"/>
      <c r="W7" s="71" t="s">
        <v>4</v>
      </c>
      <c r="X7" s="71"/>
      <c r="Y7" s="71"/>
      <c r="Z7" s="71"/>
      <c r="AA7" s="71"/>
      <c r="AB7" s="71"/>
      <c r="AC7" s="71"/>
      <c r="AD7" s="71" t="s">
        <v>5</v>
      </c>
      <c r="AE7" s="71"/>
      <c r="AF7" s="71"/>
      <c r="AG7" s="71"/>
      <c r="AH7" s="71"/>
      <c r="AI7" s="71"/>
      <c r="AJ7" s="71"/>
      <c r="AK7" s="3"/>
      <c r="AL7" s="71" t="s">
        <v>6</v>
      </c>
      <c r="AM7" s="71"/>
      <c r="AN7" s="71"/>
      <c r="AO7" s="71"/>
      <c r="AP7" s="71"/>
      <c r="AQ7" s="71"/>
      <c r="AR7" s="71"/>
      <c r="AS7" s="71"/>
      <c r="AT7" s="71" t="s">
        <v>7</v>
      </c>
      <c r="AU7" s="71"/>
      <c r="AV7" s="71"/>
      <c r="AW7" s="71"/>
      <c r="AX7" s="71"/>
      <c r="AY7" s="71"/>
      <c r="AZ7" s="71"/>
      <c r="BA7" s="71"/>
      <c r="BB7" s="71" t="s">
        <v>8</v>
      </c>
      <c r="BC7" s="71"/>
      <c r="BD7" s="71"/>
      <c r="BE7" s="71"/>
      <c r="BF7" s="71"/>
      <c r="BG7" s="71"/>
      <c r="BH7" s="71"/>
      <c r="BI7" s="71"/>
      <c r="BJ7" s="3"/>
      <c r="BK7" s="3"/>
      <c r="BL7" s="4" t="s">
        <v>9</v>
      </c>
      <c r="BM7" s="5"/>
      <c r="BN7" s="5"/>
      <c r="BO7" s="5"/>
      <c r="BP7" s="5"/>
      <c r="BQ7" s="5"/>
      <c r="BR7" s="5"/>
      <c r="BS7" s="5"/>
      <c r="BT7" s="5"/>
      <c r="BU7" s="5"/>
      <c r="BV7" s="5"/>
      <c r="BW7" s="5"/>
      <c r="BX7" s="5"/>
      <c r="BY7" s="6"/>
    </row>
    <row r="8" spans="1:78" ht="18.75" customHeight="1" x14ac:dyDescent="0.15">
      <c r="A8" s="2"/>
      <c r="B8" s="78" t="str">
        <f>データ!I6</f>
        <v>法適用</v>
      </c>
      <c r="C8" s="78"/>
      <c r="D8" s="78"/>
      <c r="E8" s="78"/>
      <c r="F8" s="78"/>
      <c r="G8" s="78"/>
      <c r="H8" s="78"/>
      <c r="I8" s="78" t="str">
        <f>データ!J6</f>
        <v>下水道事業</v>
      </c>
      <c r="J8" s="78"/>
      <c r="K8" s="78"/>
      <c r="L8" s="78"/>
      <c r="M8" s="78"/>
      <c r="N8" s="78"/>
      <c r="O8" s="78"/>
      <c r="P8" s="78" t="str">
        <f>データ!K6</f>
        <v>公共下水道</v>
      </c>
      <c r="Q8" s="78"/>
      <c r="R8" s="78"/>
      <c r="S8" s="78"/>
      <c r="T8" s="78"/>
      <c r="U8" s="78"/>
      <c r="V8" s="78"/>
      <c r="W8" s="78" t="str">
        <f>データ!L6</f>
        <v>Bc1</v>
      </c>
      <c r="X8" s="78"/>
      <c r="Y8" s="78"/>
      <c r="Z8" s="78"/>
      <c r="AA8" s="78"/>
      <c r="AB8" s="78"/>
      <c r="AC8" s="78"/>
      <c r="AD8" s="79" t="str">
        <f>データ!$M$6</f>
        <v>非設置</v>
      </c>
      <c r="AE8" s="79"/>
      <c r="AF8" s="79"/>
      <c r="AG8" s="79"/>
      <c r="AH8" s="79"/>
      <c r="AI8" s="79"/>
      <c r="AJ8" s="79"/>
      <c r="AK8" s="3"/>
      <c r="AL8" s="75">
        <f>データ!S6</f>
        <v>61145</v>
      </c>
      <c r="AM8" s="75"/>
      <c r="AN8" s="75"/>
      <c r="AO8" s="75"/>
      <c r="AP8" s="75"/>
      <c r="AQ8" s="75"/>
      <c r="AR8" s="75"/>
      <c r="AS8" s="75"/>
      <c r="AT8" s="74">
        <f>データ!T6</f>
        <v>32.19</v>
      </c>
      <c r="AU8" s="74"/>
      <c r="AV8" s="74"/>
      <c r="AW8" s="74"/>
      <c r="AX8" s="74"/>
      <c r="AY8" s="74"/>
      <c r="AZ8" s="74"/>
      <c r="BA8" s="74"/>
      <c r="BB8" s="74">
        <f>データ!U6</f>
        <v>1899.5</v>
      </c>
      <c r="BC8" s="74"/>
      <c r="BD8" s="74"/>
      <c r="BE8" s="74"/>
      <c r="BF8" s="74"/>
      <c r="BG8" s="74"/>
      <c r="BH8" s="74"/>
      <c r="BI8" s="74"/>
      <c r="BJ8" s="3"/>
      <c r="BK8" s="3"/>
      <c r="BL8" s="76" t="s">
        <v>10</v>
      </c>
      <c r="BM8" s="77"/>
      <c r="BN8" s="7" t="s">
        <v>11</v>
      </c>
      <c r="BO8" s="8"/>
      <c r="BP8" s="8"/>
      <c r="BQ8" s="8"/>
      <c r="BR8" s="8"/>
      <c r="BS8" s="8"/>
      <c r="BT8" s="8"/>
      <c r="BU8" s="8"/>
      <c r="BV8" s="8"/>
      <c r="BW8" s="8"/>
      <c r="BX8" s="8"/>
      <c r="BY8" s="9"/>
    </row>
    <row r="9" spans="1:78" ht="18.75" customHeight="1" x14ac:dyDescent="0.15">
      <c r="A9" s="2"/>
      <c r="B9" s="71" t="s">
        <v>12</v>
      </c>
      <c r="C9" s="71"/>
      <c r="D9" s="71"/>
      <c r="E9" s="71"/>
      <c r="F9" s="71"/>
      <c r="G9" s="71"/>
      <c r="H9" s="71"/>
      <c r="I9" s="71" t="s">
        <v>13</v>
      </c>
      <c r="J9" s="71"/>
      <c r="K9" s="71"/>
      <c r="L9" s="71"/>
      <c r="M9" s="71"/>
      <c r="N9" s="71"/>
      <c r="O9" s="71"/>
      <c r="P9" s="71" t="s">
        <v>14</v>
      </c>
      <c r="Q9" s="71"/>
      <c r="R9" s="71"/>
      <c r="S9" s="71"/>
      <c r="T9" s="71"/>
      <c r="U9" s="71"/>
      <c r="V9" s="71"/>
      <c r="W9" s="71" t="s">
        <v>15</v>
      </c>
      <c r="X9" s="71"/>
      <c r="Y9" s="71"/>
      <c r="Z9" s="71"/>
      <c r="AA9" s="71"/>
      <c r="AB9" s="71"/>
      <c r="AC9" s="71"/>
      <c r="AD9" s="71" t="s">
        <v>16</v>
      </c>
      <c r="AE9" s="71"/>
      <c r="AF9" s="71"/>
      <c r="AG9" s="71"/>
      <c r="AH9" s="71"/>
      <c r="AI9" s="71"/>
      <c r="AJ9" s="71"/>
      <c r="AK9" s="3"/>
      <c r="AL9" s="71" t="s">
        <v>17</v>
      </c>
      <c r="AM9" s="71"/>
      <c r="AN9" s="71"/>
      <c r="AO9" s="71"/>
      <c r="AP9" s="71"/>
      <c r="AQ9" s="71"/>
      <c r="AR9" s="71"/>
      <c r="AS9" s="71"/>
      <c r="AT9" s="71" t="s">
        <v>18</v>
      </c>
      <c r="AU9" s="71"/>
      <c r="AV9" s="71"/>
      <c r="AW9" s="71"/>
      <c r="AX9" s="71"/>
      <c r="AY9" s="71"/>
      <c r="AZ9" s="71"/>
      <c r="BA9" s="71"/>
      <c r="BB9" s="71" t="s">
        <v>19</v>
      </c>
      <c r="BC9" s="71"/>
      <c r="BD9" s="71"/>
      <c r="BE9" s="71"/>
      <c r="BF9" s="71"/>
      <c r="BG9" s="71"/>
      <c r="BH9" s="71"/>
      <c r="BI9" s="71"/>
      <c r="BJ9" s="3"/>
      <c r="BK9" s="3"/>
      <c r="BL9" s="72" t="s">
        <v>20</v>
      </c>
      <c r="BM9" s="73"/>
      <c r="BN9" s="10" t="s">
        <v>21</v>
      </c>
      <c r="BO9" s="11"/>
      <c r="BP9" s="11"/>
      <c r="BQ9" s="11"/>
      <c r="BR9" s="11"/>
      <c r="BS9" s="11"/>
      <c r="BT9" s="11"/>
      <c r="BU9" s="11"/>
      <c r="BV9" s="11"/>
      <c r="BW9" s="11"/>
      <c r="BX9" s="11"/>
      <c r="BY9" s="12"/>
    </row>
    <row r="10" spans="1:78" ht="18.75" customHeight="1" x14ac:dyDescent="0.15">
      <c r="A10" s="2"/>
      <c r="B10" s="74" t="str">
        <f>データ!N6</f>
        <v>-</v>
      </c>
      <c r="C10" s="74"/>
      <c r="D10" s="74"/>
      <c r="E10" s="74"/>
      <c r="F10" s="74"/>
      <c r="G10" s="74"/>
      <c r="H10" s="74"/>
      <c r="I10" s="74">
        <f>データ!O6</f>
        <v>72.56</v>
      </c>
      <c r="J10" s="74"/>
      <c r="K10" s="74"/>
      <c r="L10" s="74"/>
      <c r="M10" s="74"/>
      <c r="N10" s="74"/>
      <c r="O10" s="74"/>
      <c r="P10" s="74">
        <f>データ!P6</f>
        <v>78.959999999999994</v>
      </c>
      <c r="Q10" s="74"/>
      <c r="R10" s="74"/>
      <c r="S10" s="74"/>
      <c r="T10" s="74"/>
      <c r="U10" s="74"/>
      <c r="V10" s="74"/>
      <c r="W10" s="74">
        <f>データ!Q6</f>
        <v>80.5</v>
      </c>
      <c r="X10" s="74"/>
      <c r="Y10" s="74"/>
      <c r="Z10" s="74"/>
      <c r="AA10" s="74"/>
      <c r="AB10" s="74"/>
      <c r="AC10" s="74"/>
      <c r="AD10" s="75">
        <f>データ!R6</f>
        <v>1980</v>
      </c>
      <c r="AE10" s="75"/>
      <c r="AF10" s="75"/>
      <c r="AG10" s="75"/>
      <c r="AH10" s="75"/>
      <c r="AI10" s="75"/>
      <c r="AJ10" s="75"/>
      <c r="AK10" s="2"/>
      <c r="AL10" s="75">
        <f>データ!V6</f>
        <v>48200</v>
      </c>
      <c r="AM10" s="75"/>
      <c r="AN10" s="75"/>
      <c r="AO10" s="75"/>
      <c r="AP10" s="75"/>
      <c r="AQ10" s="75"/>
      <c r="AR10" s="75"/>
      <c r="AS10" s="75"/>
      <c r="AT10" s="74">
        <f>データ!W6</f>
        <v>9.2799999999999994</v>
      </c>
      <c r="AU10" s="74"/>
      <c r="AV10" s="74"/>
      <c r="AW10" s="74"/>
      <c r="AX10" s="74"/>
      <c r="AY10" s="74"/>
      <c r="AZ10" s="74"/>
      <c r="BA10" s="74"/>
      <c r="BB10" s="74">
        <f>データ!X6</f>
        <v>5193.97</v>
      </c>
      <c r="BC10" s="74"/>
      <c r="BD10" s="74"/>
      <c r="BE10" s="74"/>
      <c r="BF10" s="74"/>
      <c r="BG10" s="74"/>
      <c r="BH10" s="74"/>
      <c r="BI10" s="74"/>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5" t="s">
        <v>115</v>
      </c>
      <c r="BM16" s="66"/>
      <c r="BN16" s="66"/>
      <c r="BO16" s="66"/>
      <c r="BP16" s="66"/>
      <c r="BQ16" s="66"/>
      <c r="BR16" s="66"/>
      <c r="BS16" s="66"/>
      <c r="BT16" s="66"/>
      <c r="BU16" s="66"/>
      <c r="BV16" s="66"/>
      <c r="BW16" s="66"/>
      <c r="BX16" s="66"/>
      <c r="BY16" s="66"/>
      <c r="BZ16" s="67"/>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5"/>
      <c r="BM17" s="66"/>
      <c r="BN17" s="66"/>
      <c r="BO17" s="66"/>
      <c r="BP17" s="66"/>
      <c r="BQ17" s="66"/>
      <c r="BR17" s="66"/>
      <c r="BS17" s="66"/>
      <c r="BT17" s="66"/>
      <c r="BU17" s="66"/>
      <c r="BV17" s="66"/>
      <c r="BW17" s="66"/>
      <c r="BX17" s="66"/>
      <c r="BY17" s="66"/>
      <c r="BZ17" s="67"/>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5"/>
      <c r="BM18" s="66"/>
      <c r="BN18" s="66"/>
      <c r="BO18" s="66"/>
      <c r="BP18" s="66"/>
      <c r="BQ18" s="66"/>
      <c r="BR18" s="66"/>
      <c r="BS18" s="66"/>
      <c r="BT18" s="66"/>
      <c r="BU18" s="66"/>
      <c r="BV18" s="66"/>
      <c r="BW18" s="66"/>
      <c r="BX18" s="66"/>
      <c r="BY18" s="66"/>
      <c r="BZ18" s="67"/>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5"/>
      <c r="BM19" s="66"/>
      <c r="BN19" s="66"/>
      <c r="BO19" s="66"/>
      <c r="BP19" s="66"/>
      <c r="BQ19" s="66"/>
      <c r="BR19" s="66"/>
      <c r="BS19" s="66"/>
      <c r="BT19" s="66"/>
      <c r="BU19" s="66"/>
      <c r="BV19" s="66"/>
      <c r="BW19" s="66"/>
      <c r="BX19" s="66"/>
      <c r="BY19" s="66"/>
      <c r="BZ19" s="67"/>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5"/>
      <c r="BM20" s="66"/>
      <c r="BN20" s="66"/>
      <c r="BO20" s="66"/>
      <c r="BP20" s="66"/>
      <c r="BQ20" s="66"/>
      <c r="BR20" s="66"/>
      <c r="BS20" s="66"/>
      <c r="BT20" s="66"/>
      <c r="BU20" s="66"/>
      <c r="BV20" s="66"/>
      <c r="BW20" s="66"/>
      <c r="BX20" s="66"/>
      <c r="BY20" s="66"/>
      <c r="BZ20" s="67"/>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5"/>
      <c r="BM21" s="66"/>
      <c r="BN21" s="66"/>
      <c r="BO21" s="66"/>
      <c r="BP21" s="66"/>
      <c r="BQ21" s="66"/>
      <c r="BR21" s="66"/>
      <c r="BS21" s="66"/>
      <c r="BT21" s="66"/>
      <c r="BU21" s="66"/>
      <c r="BV21" s="66"/>
      <c r="BW21" s="66"/>
      <c r="BX21" s="66"/>
      <c r="BY21" s="66"/>
      <c r="BZ21" s="67"/>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5"/>
      <c r="BM22" s="66"/>
      <c r="BN22" s="66"/>
      <c r="BO22" s="66"/>
      <c r="BP22" s="66"/>
      <c r="BQ22" s="66"/>
      <c r="BR22" s="66"/>
      <c r="BS22" s="66"/>
      <c r="BT22" s="66"/>
      <c r="BU22" s="66"/>
      <c r="BV22" s="66"/>
      <c r="BW22" s="66"/>
      <c r="BX22" s="66"/>
      <c r="BY22" s="66"/>
      <c r="BZ22" s="67"/>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5"/>
      <c r="BM23" s="66"/>
      <c r="BN23" s="66"/>
      <c r="BO23" s="66"/>
      <c r="BP23" s="66"/>
      <c r="BQ23" s="66"/>
      <c r="BR23" s="66"/>
      <c r="BS23" s="66"/>
      <c r="BT23" s="66"/>
      <c r="BU23" s="66"/>
      <c r="BV23" s="66"/>
      <c r="BW23" s="66"/>
      <c r="BX23" s="66"/>
      <c r="BY23" s="66"/>
      <c r="BZ23" s="67"/>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5"/>
      <c r="BM24" s="66"/>
      <c r="BN24" s="66"/>
      <c r="BO24" s="66"/>
      <c r="BP24" s="66"/>
      <c r="BQ24" s="66"/>
      <c r="BR24" s="66"/>
      <c r="BS24" s="66"/>
      <c r="BT24" s="66"/>
      <c r="BU24" s="66"/>
      <c r="BV24" s="66"/>
      <c r="BW24" s="66"/>
      <c r="BX24" s="66"/>
      <c r="BY24" s="66"/>
      <c r="BZ24" s="67"/>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5"/>
      <c r="BM25" s="66"/>
      <c r="BN25" s="66"/>
      <c r="BO25" s="66"/>
      <c r="BP25" s="66"/>
      <c r="BQ25" s="66"/>
      <c r="BR25" s="66"/>
      <c r="BS25" s="66"/>
      <c r="BT25" s="66"/>
      <c r="BU25" s="66"/>
      <c r="BV25" s="66"/>
      <c r="BW25" s="66"/>
      <c r="BX25" s="66"/>
      <c r="BY25" s="66"/>
      <c r="BZ25" s="67"/>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5"/>
      <c r="BM26" s="66"/>
      <c r="BN26" s="66"/>
      <c r="BO26" s="66"/>
      <c r="BP26" s="66"/>
      <c r="BQ26" s="66"/>
      <c r="BR26" s="66"/>
      <c r="BS26" s="66"/>
      <c r="BT26" s="66"/>
      <c r="BU26" s="66"/>
      <c r="BV26" s="66"/>
      <c r="BW26" s="66"/>
      <c r="BX26" s="66"/>
      <c r="BY26" s="66"/>
      <c r="BZ26" s="67"/>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5"/>
      <c r="BM27" s="66"/>
      <c r="BN27" s="66"/>
      <c r="BO27" s="66"/>
      <c r="BP27" s="66"/>
      <c r="BQ27" s="66"/>
      <c r="BR27" s="66"/>
      <c r="BS27" s="66"/>
      <c r="BT27" s="66"/>
      <c r="BU27" s="66"/>
      <c r="BV27" s="66"/>
      <c r="BW27" s="66"/>
      <c r="BX27" s="66"/>
      <c r="BY27" s="66"/>
      <c r="BZ27" s="67"/>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5"/>
      <c r="BM28" s="66"/>
      <c r="BN28" s="66"/>
      <c r="BO28" s="66"/>
      <c r="BP28" s="66"/>
      <c r="BQ28" s="66"/>
      <c r="BR28" s="66"/>
      <c r="BS28" s="66"/>
      <c r="BT28" s="66"/>
      <c r="BU28" s="66"/>
      <c r="BV28" s="66"/>
      <c r="BW28" s="66"/>
      <c r="BX28" s="66"/>
      <c r="BY28" s="66"/>
      <c r="BZ28" s="67"/>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5"/>
      <c r="BM29" s="66"/>
      <c r="BN29" s="66"/>
      <c r="BO29" s="66"/>
      <c r="BP29" s="66"/>
      <c r="BQ29" s="66"/>
      <c r="BR29" s="66"/>
      <c r="BS29" s="66"/>
      <c r="BT29" s="66"/>
      <c r="BU29" s="66"/>
      <c r="BV29" s="66"/>
      <c r="BW29" s="66"/>
      <c r="BX29" s="66"/>
      <c r="BY29" s="66"/>
      <c r="BZ29" s="67"/>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5"/>
      <c r="BM30" s="66"/>
      <c r="BN30" s="66"/>
      <c r="BO30" s="66"/>
      <c r="BP30" s="66"/>
      <c r="BQ30" s="66"/>
      <c r="BR30" s="66"/>
      <c r="BS30" s="66"/>
      <c r="BT30" s="66"/>
      <c r="BU30" s="66"/>
      <c r="BV30" s="66"/>
      <c r="BW30" s="66"/>
      <c r="BX30" s="66"/>
      <c r="BY30" s="66"/>
      <c r="BZ30" s="67"/>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5"/>
      <c r="BM31" s="66"/>
      <c r="BN31" s="66"/>
      <c r="BO31" s="66"/>
      <c r="BP31" s="66"/>
      <c r="BQ31" s="66"/>
      <c r="BR31" s="66"/>
      <c r="BS31" s="66"/>
      <c r="BT31" s="66"/>
      <c r="BU31" s="66"/>
      <c r="BV31" s="66"/>
      <c r="BW31" s="66"/>
      <c r="BX31" s="66"/>
      <c r="BY31" s="66"/>
      <c r="BZ31" s="67"/>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5"/>
      <c r="BM32" s="66"/>
      <c r="BN32" s="66"/>
      <c r="BO32" s="66"/>
      <c r="BP32" s="66"/>
      <c r="BQ32" s="66"/>
      <c r="BR32" s="66"/>
      <c r="BS32" s="66"/>
      <c r="BT32" s="66"/>
      <c r="BU32" s="66"/>
      <c r="BV32" s="66"/>
      <c r="BW32" s="66"/>
      <c r="BX32" s="66"/>
      <c r="BY32" s="66"/>
      <c r="BZ32" s="67"/>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5"/>
      <c r="BM33" s="66"/>
      <c r="BN33" s="66"/>
      <c r="BO33" s="66"/>
      <c r="BP33" s="66"/>
      <c r="BQ33" s="66"/>
      <c r="BR33" s="66"/>
      <c r="BS33" s="66"/>
      <c r="BT33" s="66"/>
      <c r="BU33" s="66"/>
      <c r="BV33" s="66"/>
      <c r="BW33" s="66"/>
      <c r="BX33" s="66"/>
      <c r="BY33" s="66"/>
      <c r="BZ33" s="67"/>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5"/>
      <c r="BM34" s="66"/>
      <c r="BN34" s="66"/>
      <c r="BO34" s="66"/>
      <c r="BP34" s="66"/>
      <c r="BQ34" s="66"/>
      <c r="BR34" s="66"/>
      <c r="BS34" s="66"/>
      <c r="BT34" s="66"/>
      <c r="BU34" s="66"/>
      <c r="BV34" s="66"/>
      <c r="BW34" s="66"/>
      <c r="BX34" s="66"/>
      <c r="BY34" s="66"/>
      <c r="BZ34" s="67"/>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5"/>
      <c r="BM35" s="66"/>
      <c r="BN35" s="66"/>
      <c r="BO35" s="66"/>
      <c r="BP35" s="66"/>
      <c r="BQ35" s="66"/>
      <c r="BR35" s="66"/>
      <c r="BS35" s="66"/>
      <c r="BT35" s="66"/>
      <c r="BU35" s="66"/>
      <c r="BV35" s="66"/>
      <c r="BW35" s="66"/>
      <c r="BX35" s="66"/>
      <c r="BY35" s="66"/>
      <c r="BZ35" s="67"/>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5"/>
      <c r="BM36" s="66"/>
      <c r="BN36" s="66"/>
      <c r="BO36" s="66"/>
      <c r="BP36" s="66"/>
      <c r="BQ36" s="66"/>
      <c r="BR36" s="66"/>
      <c r="BS36" s="66"/>
      <c r="BT36" s="66"/>
      <c r="BU36" s="66"/>
      <c r="BV36" s="66"/>
      <c r="BW36" s="66"/>
      <c r="BX36" s="66"/>
      <c r="BY36" s="66"/>
      <c r="BZ36" s="67"/>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5"/>
      <c r="BM37" s="66"/>
      <c r="BN37" s="66"/>
      <c r="BO37" s="66"/>
      <c r="BP37" s="66"/>
      <c r="BQ37" s="66"/>
      <c r="BR37" s="66"/>
      <c r="BS37" s="66"/>
      <c r="BT37" s="66"/>
      <c r="BU37" s="66"/>
      <c r="BV37" s="66"/>
      <c r="BW37" s="66"/>
      <c r="BX37" s="66"/>
      <c r="BY37" s="66"/>
      <c r="BZ37" s="67"/>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5"/>
      <c r="BM38" s="66"/>
      <c r="BN38" s="66"/>
      <c r="BO38" s="66"/>
      <c r="BP38" s="66"/>
      <c r="BQ38" s="66"/>
      <c r="BR38" s="66"/>
      <c r="BS38" s="66"/>
      <c r="BT38" s="66"/>
      <c r="BU38" s="66"/>
      <c r="BV38" s="66"/>
      <c r="BW38" s="66"/>
      <c r="BX38" s="66"/>
      <c r="BY38" s="66"/>
      <c r="BZ38" s="67"/>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5"/>
      <c r="BM39" s="66"/>
      <c r="BN39" s="66"/>
      <c r="BO39" s="66"/>
      <c r="BP39" s="66"/>
      <c r="BQ39" s="66"/>
      <c r="BR39" s="66"/>
      <c r="BS39" s="66"/>
      <c r="BT39" s="66"/>
      <c r="BU39" s="66"/>
      <c r="BV39" s="66"/>
      <c r="BW39" s="66"/>
      <c r="BX39" s="66"/>
      <c r="BY39" s="66"/>
      <c r="BZ39" s="67"/>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5"/>
      <c r="BM40" s="66"/>
      <c r="BN40" s="66"/>
      <c r="BO40" s="66"/>
      <c r="BP40" s="66"/>
      <c r="BQ40" s="66"/>
      <c r="BR40" s="66"/>
      <c r="BS40" s="66"/>
      <c r="BT40" s="66"/>
      <c r="BU40" s="66"/>
      <c r="BV40" s="66"/>
      <c r="BW40" s="66"/>
      <c r="BX40" s="66"/>
      <c r="BY40" s="66"/>
      <c r="BZ40" s="67"/>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5"/>
      <c r="BM41" s="66"/>
      <c r="BN41" s="66"/>
      <c r="BO41" s="66"/>
      <c r="BP41" s="66"/>
      <c r="BQ41" s="66"/>
      <c r="BR41" s="66"/>
      <c r="BS41" s="66"/>
      <c r="BT41" s="66"/>
      <c r="BU41" s="66"/>
      <c r="BV41" s="66"/>
      <c r="BW41" s="66"/>
      <c r="BX41" s="66"/>
      <c r="BY41" s="66"/>
      <c r="BZ41" s="67"/>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5"/>
      <c r="BM42" s="66"/>
      <c r="BN42" s="66"/>
      <c r="BO42" s="66"/>
      <c r="BP42" s="66"/>
      <c r="BQ42" s="66"/>
      <c r="BR42" s="66"/>
      <c r="BS42" s="66"/>
      <c r="BT42" s="66"/>
      <c r="BU42" s="66"/>
      <c r="BV42" s="66"/>
      <c r="BW42" s="66"/>
      <c r="BX42" s="66"/>
      <c r="BY42" s="66"/>
      <c r="BZ42" s="67"/>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5"/>
      <c r="BM43" s="66"/>
      <c r="BN43" s="66"/>
      <c r="BO43" s="66"/>
      <c r="BP43" s="66"/>
      <c r="BQ43" s="66"/>
      <c r="BR43" s="66"/>
      <c r="BS43" s="66"/>
      <c r="BT43" s="66"/>
      <c r="BU43" s="66"/>
      <c r="BV43" s="66"/>
      <c r="BW43" s="66"/>
      <c r="BX43" s="66"/>
      <c r="BY43" s="66"/>
      <c r="BZ43" s="67"/>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8"/>
      <c r="BM44" s="69"/>
      <c r="BN44" s="69"/>
      <c r="BO44" s="69"/>
      <c r="BP44" s="69"/>
      <c r="BQ44" s="69"/>
      <c r="BR44" s="69"/>
      <c r="BS44" s="69"/>
      <c r="BT44" s="69"/>
      <c r="BU44" s="69"/>
      <c r="BV44" s="69"/>
      <c r="BW44" s="69"/>
      <c r="BX44" s="69"/>
      <c r="BY44" s="69"/>
      <c r="BZ44" s="70"/>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114</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113</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【108.07】</v>
      </c>
      <c r="F85" s="26" t="str">
        <f>データ!AT6</f>
        <v>【3.09】</v>
      </c>
      <c r="G85" s="26" t="str">
        <f>データ!BE6</f>
        <v>【69.54】</v>
      </c>
      <c r="H85" s="26" t="str">
        <f>データ!BP6</f>
        <v>【682.51】</v>
      </c>
      <c r="I85" s="26" t="str">
        <f>データ!CA6</f>
        <v>【100.34】</v>
      </c>
      <c r="J85" s="26" t="str">
        <f>データ!CL6</f>
        <v>【136.15】</v>
      </c>
      <c r="K85" s="26" t="str">
        <f>データ!CW6</f>
        <v>【59.64】</v>
      </c>
      <c r="L85" s="26" t="str">
        <f>データ!DH6</f>
        <v>【95.35】</v>
      </c>
      <c r="M85" s="26" t="str">
        <f>データ!DS6</f>
        <v>【38.57】</v>
      </c>
      <c r="N85" s="26" t="str">
        <f>データ!ED6</f>
        <v>【5.90】</v>
      </c>
      <c r="O85" s="26" t="str">
        <f>データ!EO6</f>
        <v>【0.22】</v>
      </c>
    </row>
  </sheetData>
  <sheetProtection algorithmName="SHA-512" hashValue="MjHaWsTnDSLbKJE/KQQ76aSu1TPNOnyftXtanJQpN668w4tdoXBrkkclCpyouzmJOJl6CD8Xp9AX//Yk2p9+mw==" saltValue="XmreZ5hgZDe6w6B4ksB5Og=="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1"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83" t="s">
        <v>52</v>
      </c>
      <c r="I3" s="84"/>
      <c r="J3" s="84"/>
      <c r="K3" s="84"/>
      <c r="L3" s="84"/>
      <c r="M3" s="84"/>
      <c r="N3" s="84"/>
      <c r="O3" s="84"/>
      <c r="P3" s="84"/>
      <c r="Q3" s="84"/>
      <c r="R3" s="84"/>
      <c r="S3" s="84"/>
      <c r="T3" s="84"/>
      <c r="U3" s="84"/>
      <c r="V3" s="84"/>
      <c r="W3" s="84"/>
      <c r="X3" s="85"/>
      <c r="Y3" s="89" t="s">
        <v>53</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54</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8" x14ac:dyDescent="0.15">
      <c r="A4" s="28" t="s">
        <v>55</v>
      </c>
      <c r="B4" s="30"/>
      <c r="C4" s="30"/>
      <c r="D4" s="30"/>
      <c r="E4" s="30"/>
      <c r="F4" s="30"/>
      <c r="G4" s="30"/>
      <c r="H4" s="86"/>
      <c r="I4" s="87"/>
      <c r="J4" s="87"/>
      <c r="K4" s="87"/>
      <c r="L4" s="87"/>
      <c r="M4" s="87"/>
      <c r="N4" s="87"/>
      <c r="O4" s="87"/>
      <c r="P4" s="87"/>
      <c r="Q4" s="87"/>
      <c r="R4" s="87"/>
      <c r="S4" s="87"/>
      <c r="T4" s="87"/>
      <c r="U4" s="87"/>
      <c r="V4" s="87"/>
      <c r="W4" s="87"/>
      <c r="X4" s="88"/>
      <c r="Y4" s="82" t="s">
        <v>56</v>
      </c>
      <c r="Z4" s="82"/>
      <c r="AA4" s="82"/>
      <c r="AB4" s="82"/>
      <c r="AC4" s="82"/>
      <c r="AD4" s="82"/>
      <c r="AE4" s="82"/>
      <c r="AF4" s="82"/>
      <c r="AG4" s="82"/>
      <c r="AH4" s="82"/>
      <c r="AI4" s="82"/>
      <c r="AJ4" s="82" t="s">
        <v>57</v>
      </c>
      <c r="AK4" s="82"/>
      <c r="AL4" s="82"/>
      <c r="AM4" s="82"/>
      <c r="AN4" s="82"/>
      <c r="AO4" s="82"/>
      <c r="AP4" s="82"/>
      <c r="AQ4" s="82"/>
      <c r="AR4" s="82"/>
      <c r="AS4" s="82"/>
      <c r="AT4" s="82"/>
      <c r="AU4" s="82" t="s">
        <v>58</v>
      </c>
      <c r="AV4" s="82"/>
      <c r="AW4" s="82"/>
      <c r="AX4" s="82"/>
      <c r="AY4" s="82"/>
      <c r="AZ4" s="82"/>
      <c r="BA4" s="82"/>
      <c r="BB4" s="82"/>
      <c r="BC4" s="82"/>
      <c r="BD4" s="82"/>
      <c r="BE4" s="82"/>
      <c r="BF4" s="82" t="s">
        <v>59</v>
      </c>
      <c r="BG4" s="82"/>
      <c r="BH4" s="82"/>
      <c r="BI4" s="82"/>
      <c r="BJ4" s="82"/>
      <c r="BK4" s="82"/>
      <c r="BL4" s="82"/>
      <c r="BM4" s="82"/>
      <c r="BN4" s="82"/>
      <c r="BO4" s="82"/>
      <c r="BP4" s="82"/>
      <c r="BQ4" s="82" t="s">
        <v>60</v>
      </c>
      <c r="BR4" s="82"/>
      <c r="BS4" s="82"/>
      <c r="BT4" s="82"/>
      <c r="BU4" s="82"/>
      <c r="BV4" s="82"/>
      <c r="BW4" s="82"/>
      <c r="BX4" s="82"/>
      <c r="BY4" s="82"/>
      <c r="BZ4" s="82"/>
      <c r="CA4" s="82"/>
      <c r="CB4" s="82" t="s">
        <v>61</v>
      </c>
      <c r="CC4" s="82"/>
      <c r="CD4" s="82"/>
      <c r="CE4" s="82"/>
      <c r="CF4" s="82"/>
      <c r="CG4" s="82"/>
      <c r="CH4" s="82"/>
      <c r="CI4" s="82"/>
      <c r="CJ4" s="82"/>
      <c r="CK4" s="82"/>
      <c r="CL4" s="82"/>
      <c r="CM4" s="82" t="s">
        <v>62</v>
      </c>
      <c r="CN4" s="82"/>
      <c r="CO4" s="82"/>
      <c r="CP4" s="82"/>
      <c r="CQ4" s="82"/>
      <c r="CR4" s="82"/>
      <c r="CS4" s="82"/>
      <c r="CT4" s="82"/>
      <c r="CU4" s="82"/>
      <c r="CV4" s="82"/>
      <c r="CW4" s="82"/>
      <c r="CX4" s="82" t="s">
        <v>63</v>
      </c>
      <c r="CY4" s="82"/>
      <c r="CZ4" s="82"/>
      <c r="DA4" s="82"/>
      <c r="DB4" s="82"/>
      <c r="DC4" s="82"/>
      <c r="DD4" s="82"/>
      <c r="DE4" s="82"/>
      <c r="DF4" s="82"/>
      <c r="DG4" s="82"/>
      <c r="DH4" s="82"/>
      <c r="DI4" s="82" t="s">
        <v>64</v>
      </c>
      <c r="DJ4" s="82"/>
      <c r="DK4" s="82"/>
      <c r="DL4" s="82"/>
      <c r="DM4" s="82"/>
      <c r="DN4" s="82"/>
      <c r="DO4" s="82"/>
      <c r="DP4" s="82"/>
      <c r="DQ4" s="82"/>
      <c r="DR4" s="82"/>
      <c r="DS4" s="82"/>
      <c r="DT4" s="82" t="s">
        <v>65</v>
      </c>
      <c r="DU4" s="82"/>
      <c r="DV4" s="82"/>
      <c r="DW4" s="82"/>
      <c r="DX4" s="82"/>
      <c r="DY4" s="82"/>
      <c r="DZ4" s="82"/>
      <c r="EA4" s="82"/>
      <c r="EB4" s="82"/>
      <c r="EC4" s="82"/>
      <c r="ED4" s="82"/>
      <c r="EE4" s="82" t="s">
        <v>66</v>
      </c>
      <c r="EF4" s="82"/>
      <c r="EG4" s="82"/>
      <c r="EH4" s="82"/>
      <c r="EI4" s="82"/>
      <c r="EJ4" s="82"/>
      <c r="EK4" s="82"/>
      <c r="EL4" s="82"/>
      <c r="EM4" s="82"/>
      <c r="EN4" s="82"/>
      <c r="EO4" s="82"/>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2019</v>
      </c>
      <c r="C6" s="33">
        <f t="shared" ref="C6:X6" si="3">C7</f>
        <v>232360</v>
      </c>
      <c r="D6" s="33">
        <f t="shared" si="3"/>
        <v>46</v>
      </c>
      <c r="E6" s="33">
        <f t="shared" si="3"/>
        <v>17</v>
      </c>
      <c r="F6" s="33">
        <f t="shared" si="3"/>
        <v>1</v>
      </c>
      <c r="G6" s="33">
        <f t="shared" si="3"/>
        <v>0</v>
      </c>
      <c r="H6" s="33" t="str">
        <f t="shared" si="3"/>
        <v>愛知県　みよし市</v>
      </c>
      <c r="I6" s="33" t="str">
        <f t="shared" si="3"/>
        <v>法適用</v>
      </c>
      <c r="J6" s="33" t="str">
        <f t="shared" si="3"/>
        <v>下水道事業</v>
      </c>
      <c r="K6" s="33" t="str">
        <f t="shared" si="3"/>
        <v>公共下水道</v>
      </c>
      <c r="L6" s="33" t="str">
        <f t="shared" si="3"/>
        <v>Bc1</v>
      </c>
      <c r="M6" s="33" t="str">
        <f t="shared" si="3"/>
        <v>非設置</v>
      </c>
      <c r="N6" s="34" t="str">
        <f t="shared" si="3"/>
        <v>-</v>
      </c>
      <c r="O6" s="34">
        <f t="shared" si="3"/>
        <v>72.56</v>
      </c>
      <c r="P6" s="34">
        <f t="shared" si="3"/>
        <v>78.959999999999994</v>
      </c>
      <c r="Q6" s="34">
        <f t="shared" si="3"/>
        <v>80.5</v>
      </c>
      <c r="R6" s="34">
        <f t="shared" si="3"/>
        <v>1980</v>
      </c>
      <c r="S6" s="34">
        <f t="shared" si="3"/>
        <v>61145</v>
      </c>
      <c r="T6" s="34">
        <f t="shared" si="3"/>
        <v>32.19</v>
      </c>
      <c r="U6" s="34">
        <f t="shared" si="3"/>
        <v>1899.5</v>
      </c>
      <c r="V6" s="34">
        <f t="shared" si="3"/>
        <v>48200</v>
      </c>
      <c r="W6" s="34">
        <f t="shared" si="3"/>
        <v>9.2799999999999994</v>
      </c>
      <c r="X6" s="34">
        <f t="shared" si="3"/>
        <v>5193.97</v>
      </c>
      <c r="Y6" s="35" t="str">
        <f>IF(Y7="",NA(),Y7)</f>
        <v>-</v>
      </c>
      <c r="Z6" s="35" t="str">
        <f t="shared" ref="Z6:AH6" si="4">IF(Z7="",NA(),Z7)</f>
        <v>-</v>
      </c>
      <c r="AA6" s="35" t="str">
        <f t="shared" si="4"/>
        <v>-</v>
      </c>
      <c r="AB6" s="35" t="str">
        <f t="shared" si="4"/>
        <v>-</v>
      </c>
      <c r="AC6" s="35">
        <f t="shared" si="4"/>
        <v>102.48</v>
      </c>
      <c r="AD6" s="35" t="str">
        <f t="shared" si="4"/>
        <v>-</v>
      </c>
      <c r="AE6" s="35" t="str">
        <f t="shared" si="4"/>
        <v>-</v>
      </c>
      <c r="AF6" s="35" t="str">
        <f t="shared" si="4"/>
        <v>-</v>
      </c>
      <c r="AG6" s="35" t="str">
        <f t="shared" si="4"/>
        <v>-</v>
      </c>
      <c r="AH6" s="35">
        <f t="shared" si="4"/>
        <v>106.32</v>
      </c>
      <c r="AI6" s="34" t="str">
        <f>IF(AI7="","",IF(AI7="-","【-】","【"&amp;SUBSTITUTE(TEXT(AI7,"#,##0.00"),"-","△")&amp;"】"))</f>
        <v>【108.07】</v>
      </c>
      <c r="AJ6" s="35" t="str">
        <f>IF(AJ7="",NA(),AJ7)</f>
        <v>-</v>
      </c>
      <c r="AK6" s="35" t="str">
        <f t="shared" ref="AK6:AS6" si="5">IF(AK7="",NA(),AK7)</f>
        <v>-</v>
      </c>
      <c r="AL6" s="35" t="str">
        <f t="shared" si="5"/>
        <v>-</v>
      </c>
      <c r="AM6" s="35" t="str">
        <f t="shared" si="5"/>
        <v>-</v>
      </c>
      <c r="AN6" s="34">
        <f t="shared" si="5"/>
        <v>0</v>
      </c>
      <c r="AO6" s="35" t="str">
        <f t="shared" si="5"/>
        <v>-</v>
      </c>
      <c r="AP6" s="35" t="str">
        <f t="shared" si="5"/>
        <v>-</v>
      </c>
      <c r="AQ6" s="35" t="str">
        <f t="shared" si="5"/>
        <v>-</v>
      </c>
      <c r="AR6" s="35" t="str">
        <f t="shared" si="5"/>
        <v>-</v>
      </c>
      <c r="AS6" s="35">
        <f t="shared" si="5"/>
        <v>1.35</v>
      </c>
      <c r="AT6" s="34" t="str">
        <f>IF(AT7="","",IF(AT7="-","【-】","【"&amp;SUBSTITUTE(TEXT(AT7,"#,##0.00"),"-","△")&amp;"】"))</f>
        <v>【3.09】</v>
      </c>
      <c r="AU6" s="35" t="str">
        <f>IF(AU7="",NA(),AU7)</f>
        <v>-</v>
      </c>
      <c r="AV6" s="35" t="str">
        <f t="shared" ref="AV6:BD6" si="6">IF(AV7="",NA(),AV7)</f>
        <v>-</v>
      </c>
      <c r="AW6" s="35" t="str">
        <f t="shared" si="6"/>
        <v>-</v>
      </c>
      <c r="AX6" s="35" t="str">
        <f t="shared" si="6"/>
        <v>-</v>
      </c>
      <c r="AY6" s="35">
        <f t="shared" si="6"/>
        <v>65.52</v>
      </c>
      <c r="AZ6" s="35" t="str">
        <f t="shared" si="6"/>
        <v>-</v>
      </c>
      <c r="BA6" s="35" t="str">
        <f t="shared" si="6"/>
        <v>-</v>
      </c>
      <c r="BB6" s="35" t="str">
        <f t="shared" si="6"/>
        <v>-</v>
      </c>
      <c r="BC6" s="35" t="str">
        <f t="shared" si="6"/>
        <v>-</v>
      </c>
      <c r="BD6" s="35">
        <f t="shared" si="6"/>
        <v>71.540000000000006</v>
      </c>
      <c r="BE6" s="34" t="str">
        <f>IF(BE7="","",IF(BE7="-","【-】","【"&amp;SUBSTITUTE(TEXT(BE7,"#,##0.00"),"-","△")&amp;"】"))</f>
        <v>【69.54】</v>
      </c>
      <c r="BF6" s="35" t="str">
        <f>IF(BF7="",NA(),BF7)</f>
        <v>-</v>
      </c>
      <c r="BG6" s="35" t="str">
        <f t="shared" ref="BG6:BO6" si="7">IF(BG7="",NA(),BG7)</f>
        <v>-</v>
      </c>
      <c r="BH6" s="35" t="str">
        <f t="shared" si="7"/>
        <v>-</v>
      </c>
      <c r="BI6" s="35" t="str">
        <f t="shared" si="7"/>
        <v>-</v>
      </c>
      <c r="BJ6" s="35">
        <f t="shared" si="7"/>
        <v>559.61</v>
      </c>
      <c r="BK6" s="35" t="str">
        <f t="shared" si="7"/>
        <v>-</v>
      </c>
      <c r="BL6" s="35" t="str">
        <f t="shared" si="7"/>
        <v>-</v>
      </c>
      <c r="BM6" s="35" t="str">
        <f t="shared" si="7"/>
        <v>-</v>
      </c>
      <c r="BN6" s="35" t="str">
        <f t="shared" si="7"/>
        <v>-</v>
      </c>
      <c r="BO6" s="35">
        <f t="shared" si="7"/>
        <v>653.69000000000005</v>
      </c>
      <c r="BP6" s="34" t="str">
        <f>IF(BP7="","",IF(BP7="-","【-】","【"&amp;SUBSTITUTE(TEXT(BP7,"#,##0.00"),"-","△")&amp;"】"))</f>
        <v>【682.51】</v>
      </c>
      <c r="BQ6" s="35" t="str">
        <f>IF(BQ7="",NA(),BQ7)</f>
        <v>-</v>
      </c>
      <c r="BR6" s="35" t="str">
        <f t="shared" ref="BR6:BZ6" si="8">IF(BR7="",NA(),BR7)</f>
        <v>-</v>
      </c>
      <c r="BS6" s="35" t="str">
        <f t="shared" si="8"/>
        <v>-</v>
      </c>
      <c r="BT6" s="35" t="str">
        <f t="shared" si="8"/>
        <v>-</v>
      </c>
      <c r="BU6" s="35">
        <f t="shared" si="8"/>
        <v>73.099999999999994</v>
      </c>
      <c r="BV6" s="35" t="str">
        <f t="shared" si="8"/>
        <v>-</v>
      </c>
      <c r="BW6" s="35" t="str">
        <f t="shared" si="8"/>
        <v>-</v>
      </c>
      <c r="BX6" s="35" t="str">
        <f t="shared" si="8"/>
        <v>-</v>
      </c>
      <c r="BY6" s="35" t="str">
        <f t="shared" si="8"/>
        <v>-</v>
      </c>
      <c r="BZ6" s="35">
        <f t="shared" si="8"/>
        <v>88.05</v>
      </c>
      <c r="CA6" s="34" t="str">
        <f>IF(CA7="","",IF(CA7="-","【-】","【"&amp;SUBSTITUTE(TEXT(CA7,"#,##0.00"),"-","△")&amp;"】"))</f>
        <v>【100.34】</v>
      </c>
      <c r="CB6" s="35" t="str">
        <f>IF(CB7="",NA(),CB7)</f>
        <v>-</v>
      </c>
      <c r="CC6" s="35" t="str">
        <f t="shared" ref="CC6:CK6" si="9">IF(CC7="",NA(),CC7)</f>
        <v>-</v>
      </c>
      <c r="CD6" s="35" t="str">
        <f t="shared" si="9"/>
        <v>-</v>
      </c>
      <c r="CE6" s="35" t="str">
        <f t="shared" si="9"/>
        <v>-</v>
      </c>
      <c r="CF6" s="35">
        <f t="shared" si="9"/>
        <v>150</v>
      </c>
      <c r="CG6" s="35" t="str">
        <f t="shared" si="9"/>
        <v>-</v>
      </c>
      <c r="CH6" s="35" t="str">
        <f t="shared" si="9"/>
        <v>-</v>
      </c>
      <c r="CI6" s="35" t="str">
        <f t="shared" si="9"/>
        <v>-</v>
      </c>
      <c r="CJ6" s="35" t="str">
        <f t="shared" si="9"/>
        <v>-</v>
      </c>
      <c r="CK6" s="35">
        <f t="shared" si="9"/>
        <v>141.15</v>
      </c>
      <c r="CL6" s="34" t="str">
        <f>IF(CL7="","",IF(CL7="-","【-】","【"&amp;SUBSTITUTE(TEXT(CL7,"#,##0.00"),"-","△")&amp;"】"))</f>
        <v>【136.15】</v>
      </c>
      <c r="CM6" s="35" t="str">
        <f>IF(CM7="",NA(),CM7)</f>
        <v>-</v>
      </c>
      <c r="CN6" s="35" t="str">
        <f t="shared" ref="CN6:CV6" si="10">IF(CN7="",NA(),CN7)</f>
        <v>-</v>
      </c>
      <c r="CO6" s="35" t="str">
        <f t="shared" si="10"/>
        <v>-</v>
      </c>
      <c r="CP6" s="35" t="str">
        <f t="shared" si="10"/>
        <v>-</v>
      </c>
      <c r="CQ6" s="35" t="str">
        <f t="shared" si="10"/>
        <v>-</v>
      </c>
      <c r="CR6" s="35" t="str">
        <f t="shared" si="10"/>
        <v>-</v>
      </c>
      <c r="CS6" s="35" t="str">
        <f t="shared" si="10"/>
        <v>-</v>
      </c>
      <c r="CT6" s="35" t="str">
        <f t="shared" si="10"/>
        <v>-</v>
      </c>
      <c r="CU6" s="35" t="str">
        <f t="shared" si="10"/>
        <v>-</v>
      </c>
      <c r="CV6" s="35">
        <f t="shared" si="10"/>
        <v>57.04</v>
      </c>
      <c r="CW6" s="34" t="str">
        <f>IF(CW7="","",IF(CW7="-","【-】","【"&amp;SUBSTITUTE(TEXT(CW7,"#,##0.00"),"-","△")&amp;"】"))</f>
        <v>【59.64】</v>
      </c>
      <c r="CX6" s="35" t="str">
        <f>IF(CX7="",NA(),CX7)</f>
        <v>-</v>
      </c>
      <c r="CY6" s="35" t="str">
        <f t="shared" ref="CY6:DG6" si="11">IF(CY7="",NA(),CY7)</f>
        <v>-</v>
      </c>
      <c r="CZ6" s="35" t="str">
        <f t="shared" si="11"/>
        <v>-</v>
      </c>
      <c r="DA6" s="35" t="str">
        <f t="shared" si="11"/>
        <v>-</v>
      </c>
      <c r="DB6" s="35">
        <f t="shared" si="11"/>
        <v>92.88</v>
      </c>
      <c r="DC6" s="35" t="str">
        <f t="shared" si="11"/>
        <v>-</v>
      </c>
      <c r="DD6" s="35" t="str">
        <f t="shared" si="11"/>
        <v>-</v>
      </c>
      <c r="DE6" s="35" t="str">
        <f t="shared" si="11"/>
        <v>-</v>
      </c>
      <c r="DF6" s="35" t="str">
        <f t="shared" si="11"/>
        <v>-</v>
      </c>
      <c r="DG6" s="35">
        <f t="shared" si="11"/>
        <v>93.73</v>
      </c>
      <c r="DH6" s="34" t="str">
        <f>IF(DH7="","",IF(DH7="-","【-】","【"&amp;SUBSTITUTE(TEXT(DH7,"#,##0.00"),"-","△")&amp;"】"))</f>
        <v>【95.35】</v>
      </c>
      <c r="DI6" s="35" t="str">
        <f>IF(DI7="",NA(),DI7)</f>
        <v>-</v>
      </c>
      <c r="DJ6" s="35" t="str">
        <f t="shared" ref="DJ6:DR6" si="12">IF(DJ7="",NA(),DJ7)</f>
        <v>-</v>
      </c>
      <c r="DK6" s="35" t="str">
        <f t="shared" si="12"/>
        <v>-</v>
      </c>
      <c r="DL6" s="35" t="str">
        <f t="shared" si="12"/>
        <v>-</v>
      </c>
      <c r="DM6" s="35">
        <f t="shared" si="12"/>
        <v>3.3</v>
      </c>
      <c r="DN6" s="35" t="str">
        <f t="shared" si="12"/>
        <v>-</v>
      </c>
      <c r="DO6" s="35" t="str">
        <f t="shared" si="12"/>
        <v>-</v>
      </c>
      <c r="DP6" s="35" t="str">
        <f t="shared" si="12"/>
        <v>-</v>
      </c>
      <c r="DQ6" s="35" t="str">
        <f t="shared" si="12"/>
        <v>-</v>
      </c>
      <c r="DR6" s="35">
        <f t="shared" si="12"/>
        <v>21.22</v>
      </c>
      <c r="DS6" s="34" t="str">
        <f>IF(DS7="","",IF(DS7="-","【-】","【"&amp;SUBSTITUTE(TEXT(DS7,"#,##0.00"),"-","△")&amp;"】"))</f>
        <v>【38.57】</v>
      </c>
      <c r="DT6" s="35" t="str">
        <f>IF(DT7="",NA(),DT7)</f>
        <v>-</v>
      </c>
      <c r="DU6" s="35" t="str">
        <f t="shared" ref="DU6:EC6" si="13">IF(DU7="",NA(),DU7)</f>
        <v>-</v>
      </c>
      <c r="DV6" s="35" t="str">
        <f t="shared" si="13"/>
        <v>-</v>
      </c>
      <c r="DW6" s="35" t="str">
        <f t="shared" si="13"/>
        <v>-</v>
      </c>
      <c r="DX6" s="34">
        <f t="shared" si="13"/>
        <v>0</v>
      </c>
      <c r="DY6" s="35" t="str">
        <f t="shared" si="13"/>
        <v>-</v>
      </c>
      <c r="DZ6" s="35" t="str">
        <f t="shared" si="13"/>
        <v>-</v>
      </c>
      <c r="EA6" s="35" t="str">
        <f t="shared" si="13"/>
        <v>-</v>
      </c>
      <c r="EB6" s="35" t="str">
        <f t="shared" si="13"/>
        <v>-</v>
      </c>
      <c r="EC6" s="35">
        <f t="shared" si="13"/>
        <v>0.83</v>
      </c>
      <c r="ED6" s="34" t="str">
        <f>IF(ED7="","",IF(ED7="-","【-】","【"&amp;SUBSTITUTE(TEXT(ED7,"#,##0.00"),"-","△")&amp;"】"))</f>
        <v>【5.90】</v>
      </c>
      <c r="EE6" s="35" t="str">
        <f>IF(EE7="",NA(),EE7)</f>
        <v>-</v>
      </c>
      <c r="EF6" s="35" t="str">
        <f t="shared" ref="EF6:EN6" si="14">IF(EF7="",NA(),EF7)</f>
        <v>-</v>
      </c>
      <c r="EG6" s="35" t="str">
        <f t="shared" si="14"/>
        <v>-</v>
      </c>
      <c r="EH6" s="35" t="str">
        <f t="shared" si="14"/>
        <v>-</v>
      </c>
      <c r="EI6" s="35">
        <f t="shared" si="14"/>
        <v>0.03</v>
      </c>
      <c r="EJ6" s="35" t="str">
        <f t="shared" si="14"/>
        <v>-</v>
      </c>
      <c r="EK6" s="35" t="str">
        <f t="shared" si="14"/>
        <v>-</v>
      </c>
      <c r="EL6" s="35" t="str">
        <f t="shared" si="14"/>
        <v>-</v>
      </c>
      <c r="EM6" s="35" t="str">
        <f t="shared" si="14"/>
        <v>-</v>
      </c>
      <c r="EN6" s="35">
        <f t="shared" si="14"/>
        <v>0.12</v>
      </c>
      <c r="EO6" s="34" t="str">
        <f>IF(EO7="","",IF(EO7="-","【-】","【"&amp;SUBSTITUTE(TEXT(EO7,"#,##0.00"),"-","△")&amp;"】"))</f>
        <v>【0.22】</v>
      </c>
    </row>
    <row r="7" spans="1:148" s="36" customFormat="1" x14ac:dyDescent="0.15">
      <c r="A7" s="28"/>
      <c r="B7" s="37">
        <v>2019</v>
      </c>
      <c r="C7" s="37">
        <v>232360</v>
      </c>
      <c r="D7" s="37">
        <v>46</v>
      </c>
      <c r="E7" s="37">
        <v>17</v>
      </c>
      <c r="F7" s="37">
        <v>1</v>
      </c>
      <c r="G7" s="37">
        <v>0</v>
      </c>
      <c r="H7" s="37" t="s">
        <v>96</v>
      </c>
      <c r="I7" s="37" t="s">
        <v>97</v>
      </c>
      <c r="J7" s="37" t="s">
        <v>98</v>
      </c>
      <c r="K7" s="37" t="s">
        <v>99</v>
      </c>
      <c r="L7" s="37" t="s">
        <v>100</v>
      </c>
      <c r="M7" s="37" t="s">
        <v>101</v>
      </c>
      <c r="N7" s="38" t="s">
        <v>102</v>
      </c>
      <c r="O7" s="38">
        <v>72.56</v>
      </c>
      <c r="P7" s="38">
        <v>78.959999999999994</v>
      </c>
      <c r="Q7" s="38">
        <v>80.5</v>
      </c>
      <c r="R7" s="38">
        <v>1980</v>
      </c>
      <c r="S7" s="38">
        <v>61145</v>
      </c>
      <c r="T7" s="38">
        <v>32.19</v>
      </c>
      <c r="U7" s="38">
        <v>1899.5</v>
      </c>
      <c r="V7" s="38">
        <v>48200</v>
      </c>
      <c r="W7" s="38">
        <v>9.2799999999999994</v>
      </c>
      <c r="X7" s="38">
        <v>5193.97</v>
      </c>
      <c r="Y7" s="38" t="s">
        <v>102</v>
      </c>
      <c r="Z7" s="38" t="s">
        <v>102</v>
      </c>
      <c r="AA7" s="38" t="s">
        <v>102</v>
      </c>
      <c r="AB7" s="38" t="s">
        <v>102</v>
      </c>
      <c r="AC7" s="38">
        <v>102.48</v>
      </c>
      <c r="AD7" s="38" t="s">
        <v>102</v>
      </c>
      <c r="AE7" s="38" t="s">
        <v>102</v>
      </c>
      <c r="AF7" s="38" t="s">
        <v>102</v>
      </c>
      <c r="AG7" s="38" t="s">
        <v>102</v>
      </c>
      <c r="AH7" s="38">
        <v>106.32</v>
      </c>
      <c r="AI7" s="38">
        <v>108.07</v>
      </c>
      <c r="AJ7" s="38" t="s">
        <v>102</v>
      </c>
      <c r="AK7" s="38" t="s">
        <v>102</v>
      </c>
      <c r="AL7" s="38" t="s">
        <v>102</v>
      </c>
      <c r="AM7" s="38" t="s">
        <v>102</v>
      </c>
      <c r="AN7" s="38">
        <v>0</v>
      </c>
      <c r="AO7" s="38" t="s">
        <v>102</v>
      </c>
      <c r="AP7" s="38" t="s">
        <v>102</v>
      </c>
      <c r="AQ7" s="38" t="s">
        <v>102</v>
      </c>
      <c r="AR7" s="38" t="s">
        <v>102</v>
      </c>
      <c r="AS7" s="38">
        <v>1.35</v>
      </c>
      <c r="AT7" s="38">
        <v>3.09</v>
      </c>
      <c r="AU7" s="38" t="s">
        <v>102</v>
      </c>
      <c r="AV7" s="38" t="s">
        <v>102</v>
      </c>
      <c r="AW7" s="38" t="s">
        <v>102</v>
      </c>
      <c r="AX7" s="38" t="s">
        <v>102</v>
      </c>
      <c r="AY7" s="38">
        <v>65.52</v>
      </c>
      <c r="AZ7" s="38" t="s">
        <v>102</v>
      </c>
      <c r="BA7" s="38" t="s">
        <v>102</v>
      </c>
      <c r="BB7" s="38" t="s">
        <v>102</v>
      </c>
      <c r="BC7" s="38" t="s">
        <v>102</v>
      </c>
      <c r="BD7" s="38">
        <v>71.540000000000006</v>
      </c>
      <c r="BE7" s="38">
        <v>69.540000000000006</v>
      </c>
      <c r="BF7" s="38" t="s">
        <v>102</v>
      </c>
      <c r="BG7" s="38" t="s">
        <v>102</v>
      </c>
      <c r="BH7" s="38" t="s">
        <v>102</v>
      </c>
      <c r="BI7" s="38" t="s">
        <v>102</v>
      </c>
      <c r="BJ7" s="38">
        <v>559.61</v>
      </c>
      <c r="BK7" s="38" t="s">
        <v>102</v>
      </c>
      <c r="BL7" s="38" t="s">
        <v>102</v>
      </c>
      <c r="BM7" s="38" t="s">
        <v>102</v>
      </c>
      <c r="BN7" s="38" t="s">
        <v>102</v>
      </c>
      <c r="BO7" s="38">
        <v>653.69000000000005</v>
      </c>
      <c r="BP7" s="38">
        <v>682.51</v>
      </c>
      <c r="BQ7" s="38" t="s">
        <v>102</v>
      </c>
      <c r="BR7" s="38" t="s">
        <v>102</v>
      </c>
      <c r="BS7" s="38" t="s">
        <v>102</v>
      </c>
      <c r="BT7" s="38" t="s">
        <v>102</v>
      </c>
      <c r="BU7" s="38">
        <v>73.099999999999994</v>
      </c>
      <c r="BV7" s="38" t="s">
        <v>102</v>
      </c>
      <c r="BW7" s="38" t="s">
        <v>102</v>
      </c>
      <c r="BX7" s="38" t="s">
        <v>102</v>
      </c>
      <c r="BY7" s="38" t="s">
        <v>102</v>
      </c>
      <c r="BZ7" s="38">
        <v>88.05</v>
      </c>
      <c r="CA7" s="38">
        <v>100.34</v>
      </c>
      <c r="CB7" s="38" t="s">
        <v>102</v>
      </c>
      <c r="CC7" s="38" t="s">
        <v>102</v>
      </c>
      <c r="CD7" s="38" t="s">
        <v>102</v>
      </c>
      <c r="CE7" s="38" t="s">
        <v>102</v>
      </c>
      <c r="CF7" s="38">
        <v>150</v>
      </c>
      <c r="CG7" s="38" t="s">
        <v>102</v>
      </c>
      <c r="CH7" s="38" t="s">
        <v>102</v>
      </c>
      <c r="CI7" s="38" t="s">
        <v>102</v>
      </c>
      <c r="CJ7" s="38" t="s">
        <v>102</v>
      </c>
      <c r="CK7" s="38">
        <v>141.15</v>
      </c>
      <c r="CL7" s="38">
        <v>136.15</v>
      </c>
      <c r="CM7" s="38" t="s">
        <v>102</v>
      </c>
      <c r="CN7" s="38" t="s">
        <v>102</v>
      </c>
      <c r="CO7" s="38" t="s">
        <v>102</v>
      </c>
      <c r="CP7" s="38" t="s">
        <v>102</v>
      </c>
      <c r="CQ7" s="38" t="s">
        <v>102</v>
      </c>
      <c r="CR7" s="38" t="s">
        <v>102</v>
      </c>
      <c r="CS7" s="38" t="s">
        <v>102</v>
      </c>
      <c r="CT7" s="38" t="s">
        <v>102</v>
      </c>
      <c r="CU7" s="38" t="s">
        <v>102</v>
      </c>
      <c r="CV7" s="38">
        <v>57.04</v>
      </c>
      <c r="CW7" s="38">
        <v>59.64</v>
      </c>
      <c r="CX7" s="38" t="s">
        <v>102</v>
      </c>
      <c r="CY7" s="38" t="s">
        <v>102</v>
      </c>
      <c r="CZ7" s="38" t="s">
        <v>102</v>
      </c>
      <c r="DA7" s="38" t="s">
        <v>102</v>
      </c>
      <c r="DB7" s="38">
        <v>92.88</v>
      </c>
      <c r="DC7" s="38" t="s">
        <v>102</v>
      </c>
      <c r="DD7" s="38" t="s">
        <v>102</v>
      </c>
      <c r="DE7" s="38" t="s">
        <v>102</v>
      </c>
      <c r="DF7" s="38" t="s">
        <v>102</v>
      </c>
      <c r="DG7" s="38">
        <v>93.73</v>
      </c>
      <c r="DH7" s="38">
        <v>95.35</v>
      </c>
      <c r="DI7" s="38" t="s">
        <v>102</v>
      </c>
      <c r="DJ7" s="38" t="s">
        <v>102</v>
      </c>
      <c r="DK7" s="38" t="s">
        <v>102</v>
      </c>
      <c r="DL7" s="38" t="s">
        <v>102</v>
      </c>
      <c r="DM7" s="38">
        <v>3.3</v>
      </c>
      <c r="DN7" s="38" t="s">
        <v>102</v>
      </c>
      <c r="DO7" s="38" t="s">
        <v>102</v>
      </c>
      <c r="DP7" s="38" t="s">
        <v>102</v>
      </c>
      <c r="DQ7" s="38" t="s">
        <v>102</v>
      </c>
      <c r="DR7" s="38">
        <v>21.22</v>
      </c>
      <c r="DS7" s="38">
        <v>38.57</v>
      </c>
      <c r="DT7" s="38" t="s">
        <v>102</v>
      </c>
      <c r="DU7" s="38" t="s">
        <v>102</v>
      </c>
      <c r="DV7" s="38" t="s">
        <v>102</v>
      </c>
      <c r="DW7" s="38" t="s">
        <v>102</v>
      </c>
      <c r="DX7" s="38">
        <v>0</v>
      </c>
      <c r="DY7" s="38" t="s">
        <v>102</v>
      </c>
      <c r="DZ7" s="38" t="s">
        <v>102</v>
      </c>
      <c r="EA7" s="38" t="s">
        <v>102</v>
      </c>
      <c r="EB7" s="38" t="s">
        <v>102</v>
      </c>
      <c r="EC7" s="38">
        <v>0.83</v>
      </c>
      <c r="ED7" s="38">
        <v>5.9</v>
      </c>
      <c r="EE7" s="38" t="s">
        <v>102</v>
      </c>
      <c r="EF7" s="38" t="s">
        <v>102</v>
      </c>
      <c r="EG7" s="38" t="s">
        <v>102</v>
      </c>
      <c r="EH7" s="38" t="s">
        <v>102</v>
      </c>
      <c r="EI7" s="38">
        <v>0.03</v>
      </c>
      <c r="EJ7" s="38" t="s">
        <v>102</v>
      </c>
      <c r="EK7" s="38" t="s">
        <v>102</v>
      </c>
      <c r="EL7" s="38" t="s">
        <v>102</v>
      </c>
      <c r="EM7" s="38" t="s">
        <v>102</v>
      </c>
      <c r="EN7" s="38">
        <v>0.12</v>
      </c>
      <c r="EO7" s="38">
        <v>0.22</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E10" si="15">DATEVALUE($B7+12-B11&amp;"/1/"&amp;B12)</f>
        <v>46388</v>
      </c>
      <c r="C10" s="41">
        <f t="shared" si="15"/>
        <v>46753</v>
      </c>
      <c r="D10" s="41">
        <f t="shared" si="15"/>
        <v>47119</v>
      </c>
      <c r="E10" s="41">
        <f t="shared" si="15"/>
        <v>47484</v>
      </c>
      <c r="F10" s="42">
        <f>DATEVALUE($B7+12-F11&amp;"/1/"&amp;F12)</f>
        <v>47849</v>
      </c>
    </row>
    <row r="11" spans="1:148" x14ac:dyDescent="0.15">
      <c r="B11">
        <v>4</v>
      </c>
      <c r="C11">
        <v>3</v>
      </c>
      <c r="D11">
        <v>2</v>
      </c>
      <c r="E11">
        <v>1</v>
      </c>
      <c r="F11">
        <v>0</v>
      </c>
      <c r="G11" t="s">
        <v>108</v>
      </c>
    </row>
    <row r="12" spans="1:148" x14ac:dyDescent="0.15">
      <c r="B12">
        <v>1</v>
      </c>
      <c r="C12">
        <v>1</v>
      </c>
      <c r="D12">
        <v>1</v>
      </c>
      <c r="E12">
        <v>1</v>
      </c>
      <c r="F12">
        <v>1</v>
      </c>
      <c r="G12" t="s">
        <v>109</v>
      </c>
    </row>
    <row r="13" spans="1:148" x14ac:dyDescent="0.15">
      <c r="B13" t="s">
        <v>110</v>
      </c>
      <c r="C13" t="s">
        <v>110</v>
      </c>
      <c r="D13" t="s">
        <v>110</v>
      </c>
      <c r="E13" t="s">
        <v>110</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cp:lastModifiedBy>
  <cp:lastPrinted>2021-01-21T08:44:12Z</cp:lastPrinted>
  <dcterms:created xsi:type="dcterms:W3CDTF">2020-12-04T02:27:39Z</dcterms:created>
  <dcterms:modified xsi:type="dcterms:W3CDTF">2021-02-22T02:20:14Z</dcterms:modified>
  <cp:category/>
</cp:coreProperties>
</file>