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go.local\share\fs1\02総務部\01総務財政課\07財政係\係共通\R2\13その他財政に関すること\09_公営企業\030205公営企業に係る「経営比較分析表」の分析等の確認について（照会）\02_回答\"/>
    </mc:Choice>
  </mc:AlternateContent>
  <workbookProtection workbookAlgorithmName="SHA-512" workbookHashValue="8Jwii6d7jCyj6otnTtDD+WSuuGAMNhp1/i72lRvOxDUNNt5jGz07ZYqfmf0nDkcsCI6HB1JlmzIxcd/GOoADTw==" workbookSaltValue="Fe8LkebQFNGhyVRv4kYWF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<sst xmlns="http://schemas.openxmlformats.org/spreadsheetml/2006/main" count="320" uniqueCount="116">
  <si>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</si>
  <si>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</si>
  <si>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</si>
  <si>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</si>
  <si>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</si>
  <si>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</si>
  <si>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</si>
  <si>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</si>
  <si>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</si>
  <si>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</si>
  <si>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</si>
  <si>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</si>
  <si>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</si>
  <si>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</si>
  <si>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</si>
  <si>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</si>
  <si>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</si>
  <si>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</si>
  <si>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</si>
  <si>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</si>
  <si>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</si>
  <si>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</si>
  <si>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</si>
  <si>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</si>
  <si>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</si>
  <si>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</si>
  <si>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</si>
  <si>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</si>
  <si>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</si>
  <si>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</si>
  <si>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</si>
  <si>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</si>
  <si>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</si>
  <si>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</si>
  <si>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</si>
  <si>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</si>
  <si>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</si>
  <si>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</si>
  <si>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</si>
  <si>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</si>
  <si>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</si>
  <si>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</si>
  <si>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</si>
  <si>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</si>
  <si>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</si>
  <si>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</si>
  <si>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</si>
  <si>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</si>
  <si>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</si>
  <si>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</si>
  <si>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</si>
  <si>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</si>
  <si>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</si>
  <si>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</si>
  <si>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</si>
  <si>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</si>
  <si>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</si>
  <si>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</si>
  <si>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</si>
  <si>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</si>
  <si>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</si>
  <si>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</si>
  <si>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</si>
  <si>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</si>
  <si>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</si>
  <si>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</si>
  <si>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</si>
  <si>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</si>
  <si>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</si>
  <si>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</si>
  <si>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</si>
  <si>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</si>
  <si>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</si>
  <si>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</si>
  <si>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</si>
  <si>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</si>
  <si>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</si>
  <si>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</si>
  <si>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</si>
  <si>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</si>
  <si>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</si>
  <si>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</si>
  <si>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</si>
  <si>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</si>
  <si>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</si>
  <si>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</si>
  <si>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</si>
  <si>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</si>
  <si>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</si>
  <si>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</si>
  <si>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</si>
  <si>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</si>
  <si>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</si>
  <si>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</si>
  <si>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</si>
  <si>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</si>
  <si>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</si>
  <si>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</si>
  <si>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</si>
  <si>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</si>
  <si>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</si>
  <si>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</si>
  <si>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</si>
  <si>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</si>
  <si>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</si>
  <si>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</si>
  <si>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</si>
  <si>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</si>
  <si>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</si>
  <si>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</si>
  <si>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</si>
  <si>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</si>
  <si>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</si>
  <si>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令和元年度から地方公営企業法の財務適用を行っている。
①経常収支比率は、100%未満となっているが、令和元年10月に料金改定を実施しており、改善を見込んでいる。
③流動比率は、建設改良等に充てられた企業債の償還額が含まれており、類似団体平均より下回っている。
④企業債残高対事業規模比率は、大規模な築造工事は終了しており、計画的な企業債の償還により企業債残高は年々減少していく。
⑤経費回収率は、類似団体の平均値と比べその率は下回っている。このため、汚水処理費の削減や定期的な見直しによる使用料収入の確保に努める必要がある。
⑥汚水処理原価は、類似の団体と比べ、上回っている。引き続き接続率の向上に向けた取組や維持管理費等の削減を図る必要がある。
⑧水洗化率は、90％を超え、毎年上昇し続けている。今後も引き続き水洗化率向上に向けて取り組んでいく。</t>
    <rPh sb="0" eb="2">
      <t>レイワ</t>
    </rPh>
    <rPh sb="2" eb="3">
      <t>ガン</t>
    </rPh>
    <rPh sb="3" eb="5">
      <t>ネンド</t>
    </rPh>
    <rPh sb="7" eb="9">
      <t>チホウ</t>
    </rPh>
    <rPh sb="9" eb="11">
      <t>コウエイ</t>
    </rPh>
    <rPh sb="11" eb="13">
      <t>キギョウ</t>
    </rPh>
    <rPh sb="13" eb="14">
      <t>ホウ</t>
    </rPh>
    <rPh sb="15" eb="17">
      <t>ザイム</t>
    </rPh>
    <rPh sb="17" eb="19">
      <t>テキヨウ</t>
    </rPh>
    <rPh sb="20" eb="21">
      <t>オコナ</t>
    </rPh>
    <rPh sb="28" eb="30">
      <t>ケイジョウ</t>
    </rPh>
    <rPh sb="50" eb="52">
      <t>レイワ</t>
    </rPh>
    <rPh sb="52" eb="53">
      <t>ガン</t>
    </rPh>
    <rPh sb="53" eb="54">
      <t>ネン</t>
    </rPh>
    <rPh sb="56" eb="57">
      <t>ガツ</t>
    </rPh>
    <rPh sb="70" eb="72">
      <t>カイゼン</t>
    </rPh>
    <rPh sb="73" eb="75">
      <t>ミコ</t>
    </rPh>
    <rPh sb="83" eb="85">
      <t>リュウドウ</t>
    </rPh>
    <rPh sb="85" eb="87">
      <t>ヒリツ</t>
    </rPh>
    <rPh sb="89" eb="91">
      <t>ケンセツ</t>
    </rPh>
    <rPh sb="91" eb="93">
      <t>カイリョウ</t>
    </rPh>
    <rPh sb="93" eb="94">
      <t>トウ</t>
    </rPh>
    <rPh sb="95" eb="96">
      <t>ア</t>
    </rPh>
    <rPh sb="100" eb="102">
      <t>キギョウ</t>
    </rPh>
    <rPh sb="102" eb="103">
      <t>サイ</t>
    </rPh>
    <rPh sb="104" eb="106">
      <t>ショウカン</t>
    </rPh>
    <rPh sb="106" eb="107">
      <t>ガク</t>
    </rPh>
    <rPh sb="108" eb="109">
      <t>フク</t>
    </rPh>
    <rPh sb="115" eb="117">
      <t>ルイジ</t>
    </rPh>
    <rPh sb="117" eb="119">
      <t>ダンタイ</t>
    </rPh>
    <rPh sb="119" eb="121">
      <t>ヘイキン</t>
    </rPh>
    <rPh sb="123" eb="125">
      <t>シタマワ</t>
    </rPh>
    <rPh sb="147" eb="150">
      <t>ダイキボ</t>
    </rPh>
    <rPh sb="151" eb="153">
      <t>チクゾウ</t>
    </rPh>
    <rPh sb="153" eb="155">
      <t>コウジ</t>
    </rPh>
    <rPh sb="156" eb="158">
      <t>シュウリョウ</t>
    </rPh>
    <phoneticPr fontId="4"/>
  </si>
  <si>
    <t>　使用料については、令和元年度に料金改定を行っているが、今後も近隣や類似団体の状況を考慮しつつ、経営の健全化、下水道使用者の適正な負担を見据えた定期的な料金の見直しを検討していく。また、平準化を考慮した将来の投資のあり方について各種計画との整合性も図りつつ、安易に他会計からの繰入金に頼らず本町下水道事業の将来を予測した収支のバランスを考慮していく。
　令和２年度に経営戦略を策定し、計画的に耐震化や耐用年数の延長を目指した事業への投資にも力を入れ、将来に渡り安定的に事業を継続していくことができるような下水道経営を目指していく。</t>
    <rPh sb="10" eb="12">
      <t>レイワ</t>
    </rPh>
    <rPh sb="12" eb="13">
      <t>ガン</t>
    </rPh>
    <rPh sb="13" eb="15">
      <t>ネンド</t>
    </rPh>
    <rPh sb="16" eb="18">
      <t>リョウキン</t>
    </rPh>
    <rPh sb="18" eb="20">
      <t>カイテイ</t>
    </rPh>
    <rPh sb="21" eb="22">
      <t>オコナ</t>
    </rPh>
    <phoneticPr fontId="4"/>
  </si>
  <si>
    <r>
      <t>①</t>
    </r>
    <r>
      <rPr>
        <sz val="11"/>
        <rFont val="ＭＳ ゴシック"/>
        <family val="3"/>
        <charset val="128"/>
      </rPr>
      <t>有形固定資産減価償却率は、</t>
    </r>
    <r>
      <rPr>
        <sz val="11"/>
        <color theme="1"/>
        <rFont val="ＭＳ ゴシック"/>
        <family val="3"/>
        <charset val="128"/>
      </rPr>
      <t>類似団体平均値より低くなっているのは、法適用した際に過年度の減価償却累計額を計上していないためであると考えられる。
③</t>
    </r>
    <r>
      <rPr>
        <sz val="11"/>
        <rFont val="ＭＳ ゴシック"/>
        <family val="3"/>
        <charset val="128"/>
      </rPr>
      <t>管渠改善率は、</t>
    </r>
    <r>
      <rPr>
        <sz val="11"/>
        <color theme="1"/>
        <rFont val="ＭＳ ゴシック"/>
        <family val="3"/>
        <charset val="128"/>
      </rPr>
      <t>老朽化、長寿命化対策による改築更新を行っており、類似団体平均より高くなっている。
　今後は、一部で耐用年数に達するものもあり、リスク評価に基づく維持管理等の中長期的計画である施設管理計画（ストックマネジメント）に沿って、老朽化対策を実施する必要がある。</t>
    </r>
    <rPh sb="1" eb="3">
      <t>ユウケイ</t>
    </rPh>
    <rPh sb="3" eb="7">
      <t>コテイシサン</t>
    </rPh>
    <rPh sb="7" eb="9">
      <t>ゲンカ</t>
    </rPh>
    <rPh sb="9" eb="11">
      <t>ショウキャク</t>
    </rPh>
    <rPh sb="11" eb="12">
      <t>リツ</t>
    </rPh>
    <rPh sb="33" eb="34">
      <t>ホウ</t>
    </rPh>
    <rPh sb="34" eb="36">
      <t>テキヨウ</t>
    </rPh>
    <rPh sb="38" eb="39">
      <t>サイ</t>
    </rPh>
    <rPh sb="40" eb="43">
      <t>カネンド</t>
    </rPh>
    <rPh sb="44" eb="46">
      <t>ゲンカ</t>
    </rPh>
    <rPh sb="46" eb="48">
      <t>ショウキャク</t>
    </rPh>
    <rPh sb="48" eb="51">
      <t>ルイケイガク</t>
    </rPh>
    <rPh sb="52" eb="54">
      <t>ケイジョウ</t>
    </rPh>
    <rPh sb="65" eb="66">
      <t>カンガ</t>
    </rPh>
    <rPh sb="85" eb="89">
      <t>チョウジュミョウカ</t>
    </rPh>
    <rPh sb="94" eb="96">
      <t>カイチク</t>
    </rPh>
    <rPh sb="96" eb="98">
      <t>コウシン</t>
    </rPh>
    <rPh sb="99" eb="100">
      <t>オコナ</t>
    </rPh>
    <rPh sb="105" eb="111">
      <t>ルイジダンタイヘイキン</t>
    </rPh>
    <rPh sb="113" eb="11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</si>
</sst>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0.18</c:v>
                </c:pt>
              </c:numCache>
            </c:numRef>
          </c:val>
          <c:extLst>
            <c:ext xmlns:c16="http://schemas.microsoft.com/office/drawing/2014/chart" uri="{C3380CC4-5D6E-409C-BE32-E72D297353CC}">
              <c16:uniqueId val="{00000000-E62E-4B46-B98D-4644246447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E62E-4B46-B98D-4644246447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A8-4CB6-9380-B35DEA5055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66.180000000000007</c:v>
                </c:pt>
              </c:numCache>
            </c:numRef>
          </c:val>
          <c:smooth val="0"/>
          <c:extLst>
            <c:ext xmlns:c16="http://schemas.microsoft.com/office/drawing/2014/chart" uri="{C3380CC4-5D6E-409C-BE32-E72D297353CC}">
              <c16:uniqueId val="{00000001-75A8-4CB6-9380-B35DEA5055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94.85</c:v>
                </c:pt>
              </c:numCache>
            </c:numRef>
          </c:val>
          <c:extLst>
            <c:ext xmlns:c16="http://schemas.microsoft.com/office/drawing/2014/chart" uri="{C3380CC4-5D6E-409C-BE32-E72D297353CC}">
              <c16:uniqueId val="{00000000-B901-4B2E-B6F9-B115A8A51D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91.87</c:v>
                </c:pt>
              </c:numCache>
            </c:numRef>
          </c:val>
          <c:smooth val="0"/>
          <c:extLst>
            <c:ext xmlns:c16="http://schemas.microsoft.com/office/drawing/2014/chart" uri="{C3380CC4-5D6E-409C-BE32-E72D297353CC}">
              <c16:uniqueId val="{00000001-B901-4B2E-B6F9-B115A8A51D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93.11</c:v>
                </c:pt>
              </c:numCache>
            </c:numRef>
          </c:val>
          <c:extLst>
            <c:ext xmlns:c16="http://schemas.microsoft.com/office/drawing/2014/chart" uri="{C3380CC4-5D6E-409C-BE32-E72D297353CC}">
              <c16:uniqueId val="{00000000-0D62-46A1-9673-5CD7F535CE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105.89</c:v>
                </c:pt>
              </c:numCache>
            </c:numRef>
          </c:val>
          <c:smooth val="0"/>
          <c:extLst>
            <c:ext xmlns:c16="http://schemas.microsoft.com/office/drawing/2014/chart" uri="{C3380CC4-5D6E-409C-BE32-E72D297353CC}">
              <c16:uniqueId val="{00000001-0D62-46A1-9673-5CD7F535CE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461E-45D1-B38D-9956B6F12B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19.78</c:v>
                </c:pt>
              </c:numCache>
            </c:numRef>
          </c:val>
          <c:smooth val="0"/>
          <c:extLst>
            <c:ext xmlns:c16="http://schemas.microsoft.com/office/drawing/2014/chart" uri="{C3380CC4-5D6E-409C-BE32-E72D297353CC}">
              <c16:uniqueId val="{00000001-461E-45D1-B38D-9956B6F12B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48-4E07-BA72-DD39D4981D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8148-4E07-BA72-DD39D4981D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4.21</c:v>
                </c:pt>
              </c:numCache>
            </c:numRef>
          </c:val>
          <c:extLst>
            <c:ext xmlns:c16="http://schemas.microsoft.com/office/drawing/2014/chart" uri="{C3380CC4-5D6E-409C-BE32-E72D297353CC}">
              <c16:uniqueId val="{00000000-447A-4837-AD4B-3BEE17A67B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447A-4837-AD4B-3BEE17A67B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33.729999999999997</c:v>
                </c:pt>
              </c:numCache>
            </c:numRef>
          </c:val>
          <c:extLst>
            <c:ext xmlns:c16="http://schemas.microsoft.com/office/drawing/2014/chart" uri="{C3380CC4-5D6E-409C-BE32-E72D297353CC}">
              <c16:uniqueId val="{00000000-E8AA-46AF-B229-81D13CDDC9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61.2</c:v>
                </c:pt>
              </c:numCache>
            </c:numRef>
          </c:val>
          <c:smooth val="0"/>
          <c:extLst>
            <c:ext xmlns:c16="http://schemas.microsoft.com/office/drawing/2014/chart" uri="{C3380CC4-5D6E-409C-BE32-E72D297353CC}">
              <c16:uniqueId val="{00000001-E8AA-46AF-B229-81D13CDDC9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570.61</c:v>
                </c:pt>
              </c:numCache>
            </c:numRef>
          </c:val>
          <c:extLst>
            <c:ext xmlns:c16="http://schemas.microsoft.com/office/drawing/2014/chart" uri="{C3380CC4-5D6E-409C-BE32-E72D297353CC}">
              <c16:uniqueId val="{00000000-489A-43DE-A93E-182AC86480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1033.5999999999999</c:v>
                </c:pt>
              </c:numCache>
            </c:numRef>
          </c:val>
          <c:smooth val="0"/>
          <c:extLst>
            <c:ext xmlns:c16="http://schemas.microsoft.com/office/drawing/2014/chart" uri="{C3380CC4-5D6E-409C-BE32-E72D297353CC}">
              <c16:uniqueId val="{00000001-489A-43DE-A93E-182AC86480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63.71</c:v>
                </c:pt>
              </c:numCache>
            </c:numRef>
          </c:val>
          <c:extLst>
            <c:ext xmlns:c16="http://schemas.microsoft.com/office/drawing/2014/chart" uri="{C3380CC4-5D6E-409C-BE32-E72D297353CC}">
              <c16:uniqueId val="{00000000-30E4-4AFF-9FCF-C5389D5DAF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85.39</c:v>
                </c:pt>
              </c:numCache>
            </c:numRef>
          </c:val>
          <c:smooth val="0"/>
          <c:extLst>
            <c:ext xmlns:c16="http://schemas.microsoft.com/office/drawing/2014/chart" uri="{C3380CC4-5D6E-409C-BE32-E72D297353CC}">
              <c16:uniqueId val="{00000001-30E4-4AFF-9FCF-C5389D5DAF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163.47999999999999</c:v>
                </c:pt>
              </c:numCache>
            </c:numRef>
          </c:val>
          <c:extLst>
            <c:ext xmlns:c16="http://schemas.microsoft.com/office/drawing/2014/chart" uri="{C3380CC4-5D6E-409C-BE32-E72D297353CC}">
              <c16:uniqueId val="{00000000-EE51-47C7-8CCE-44B051AE75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150.96</c:v>
                </c:pt>
              </c:numCache>
            </c:numRef>
          </c:val>
          <c:smooth val="0"/>
          <c:extLst>
            <c:ext xmlns:c16="http://schemas.microsoft.com/office/drawing/2014/chart" uri="{C3380CC4-5D6E-409C-BE32-E72D297353CC}">
              <c16:uniqueId val="{00000001-EE51-47C7-8CCE-44B051AE75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東郷町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44085</v>
      </c>
      <c r="AM8" s="51"/>
      <c r="AN8" s="51"/>
      <c r="AO8" s="51"/>
      <c r="AP8" s="51"/>
      <c r="AQ8" s="51"/>
      <c r="AR8" s="51"/>
      <c r="AS8" s="51"/>
      <c r="AT8" s="46">
        <f>データ!T6</f>
        <v>18.03</v>
      </c>
      <c r="AU8" s="46"/>
      <c r="AV8" s="46"/>
      <c r="AW8" s="46"/>
      <c r="AX8" s="46"/>
      <c r="AY8" s="46"/>
      <c r="AZ8" s="46"/>
      <c r="BA8" s="46"/>
      <c r="BB8" s="46">
        <f>データ!U6</f>
        <v>2445.09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69.930000000000007</v>
      </c>
      <c r="J10" s="46"/>
      <c r="K10" s="46"/>
      <c r="L10" s="46"/>
      <c r="M10" s="46"/>
      <c r="N10" s="46"/>
      <c r="O10" s="46"/>
      <c r="P10" s="46">
        <f>データ!P6</f>
        <v>80.14</v>
      </c>
      <c r="Q10" s="46"/>
      <c r="R10" s="46"/>
      <c r="S10" s="46"/>
      <c r="T10" s="46"/>
      <c r="U10" s="46"/>
      <c r="V10" s="46"/>
      <c r="W10" s="46">
        <f>データ!Q6</f>
        <v>86.86</v>
      </c>
      <c r="X10" s="46"/>
      <c r="Y10" s="46"/>
      <c r="Z10" s="46"/>
      <c r="AA10" s="46"/>
      <c r="AB10" s="46"/>
      <c r="AC10" s="46"/>
      <c r="AD10" s="51">
        <f>データ!R6</f>
        <v>1980</v>
      </c>
      <c r="AE10" s="51"/>
      <c r="AF10" s="51"/>
      <c r="AG10" s="51"/>
      <c r="AH10" s="51"/>
      <c r="AI10" s="51"/>
      <c r="AJ10" s="51"/>
      <c r="AK10" s="2"/>
      <c r="AL10" s="51">
        <f>データ!V6</f>
        <v>35306</v>
      </c>
      <c r="AM10" s="51"/>
      <c r="AN10" s="51"/>
      <c r="AO10" s="51"/>
      <c r="AP10" s="51"/>
      <c r="AQ10" s="51"/>
      <c r="AR10" s="51"/>
      <c r="AS10" s="51"/>
      <c r="AT10" s="46">
        <f>データ!W6</f>
        <v>5.12</v>
      </c>
      <c r="AU10" s="46"/>
      <c r="AV10" s="46"/>
      <c r="AW10" s="46"/>
      <c r="AX10" s="46"/>
      <c r="AY10" s="46"/>
      <c r="AZ10" s="46"/>
      <c r="BA10" s="46"/>
      <c r="BB10" s="46">
        <f>データ!X6</f>
        <v>6895.7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ggq1LSDKXMXogLeBhFsPL5XvOqlN5bXtYogmZiIlLA16bv2Y7q13mixYTnqqw0CuWo0fQgqR7HkTC2reZJZEQ==" saltValue="d/ksqJ5RmSmnFUdHlUs2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233021</v>
      </c>
      <c r="D6" s="33">
        <f t="shared" si="3"/>
        <v>46</v>
      </c>
      <c r="E6" s="33">
        <f t="shared" si="3"/>
        <v>17</v>
      </c>
      <c r="F6" s="33">
        <f t="shared" si="3"/>
        <v>1</v>
      </c>
      <c r="G6" s="33">
        <f t="shared" si="3"/>
        <v>0</v>
      </c>
      <c r="H6" s="33" t="str">
        <f t="shared" si="3"/>
        <v>愛知県　東郷町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69.930000000000007</v>
      </c>
      <c r="P6" s="34">
        <f t="shared" si="3"/>
        <v>80.14</v>
      </c>
      <c r="Q6" s="34">
        <f t="shared" si="3"/>
        <v>86.86</v>
      </c>
      <c r="R6" s="34">
        <f t="shared" si="3"/>
        <v>1980</v>
      </c>
      <c r="S6" s="34">
        <f t="shared" si="3"/>
        <v>44085</v>
      </c>
      <c r="T6" s="34">
        <f t="shared" si="3"/>
        <v>18.03</v>
      </c>
      <c r="U6" s="34">
        <f t="shared" si="3"/>
        <v>2445.09</v>
      </c>
      <c r="V6" s="34">
        <f t="shared" si="3"/>
        <v>35306</v>
      </c>
      <c r="W6" s="34">
        <f t="shared" si="3"/>
        <v>5.12</v>
      </c>
      <c r="X6" s="34">
        <f t="shared" si="3"/>
        <v>6895.7</v>
      </c>
      <c r="Y6" s="35" t="str">
        <f>IF(Y7="",NA(),Y7)</f>
        <v>-</v>
      </c>
      <c r="Z6" s="35" t="str">
        <f t="shared" ref="Z6:AH6" si="4">IF(Z7="",NA(),Z7)</f>
        <v>-</v>
      </c>
      <c r="AA6" s="35" t="str">
        <f t="shared" si="4"/>
        <v>-</v>
      </c>
      <c r="AB6" s="35" t="str">
        <f t="shared" si="4"/>
        <v>-</v>
      </c>
      <c r="AC6" s="35">
        <f t="shared" si="4"/>
        <v>93.11</v>
      </c>
      <c r="AD6" s="35" t="str">
        <f t="shared" si="4"/>
        <v>-</v>
      </c>
      <c r="AE6" s="35" t="str">
        <f t="shared" si="4"/>
        <v>-</v>
      </c>
      <c r="AF6" s="35" t="str">
        <f t="shared" si="4"/>
        <v>-</v>
      </c>
      <c r="AG6" s="35" t="str">
        <f t="shared" si="4"/>
        <v>-</v>
      </c>
      <c r="AH6" s="35">
        <f t="shared" si="4"/>
        <v>105.89</v>
      </c>
      <c r="AI6" s="34" t="str">
        <f>IF(AI7="","",IF(AI7="-","【-】","【"&amp;SUBSTITUTE(TEXT(AI7,"#,##0.00"),"-","△")&amp;"】"))</f>
        <v>【108.07】</v>
      </c>
      <c r="AJ6" s="35" t="str">
        <f>IF(AJ7="",NA(),AJ7)</f>
        <v>-</v>
      </c>
      <c r="AK6" s="35" t="str">
        <f t="shared" ref="AK6:AS6" si="5">IF(AK7="",NA(),AK7)</f>
        <v>-</v>
      </c>
      <c r="AL6" s="35" t="str">
        <f t="shared" si="5"/>
        <v>-</v>
      </c>
      <c r="AM6" s="35" t="str">
        <f t="shared" si="5"/>
        <v>-</v>
      </c>
      <c r="AN6" s="35">
        <f t="shared" si="5"/>
        <v>4.21</v>
      </c>
      <c r="AO6" s="35" t="str">
        <f t="shared" si="5"/>
        <v>-</v>
      </c>
      <c r="AP6" s="35" t="str">
        <f t="shared" si="5"/>
        <v>-</v>
      </c>
      <c r="AQ6" s="35" t="str">
        <f t="shared" si="5"/>
        <v>-</v>
      </c>
      <c r="AR6" s="35" t="str">
        <f t="shared" si="5"/>
        <v>-</v>
      </c>
      <c r="AS6" s="35">
        <f t="shared" si="5"/>
        <v>0.83</v>
      </c>
      <c r="AT6" s="34" t="str">
        <f>IF(AT7="","",IF(AT7="-","【-】","【"&amp;SUBSTITUTE(TEXT(AT7,"#,##0.00"),"-","△")&amp;"】"))</f>
        <v>【3.09】</v>
      </c>
      <c r="AU6" s="35" t="str">
        <f>IF(AU7="",NA(),AU7)</f>
        <v>-</v>
      </c>
      <c r="AV6" s="35" t="str">
        <f t="shared" ref="AV6:BD6" si="6">IF(AV7="",NA(),AV7)</f>
        <v>-</v>
      </c>
      <c r="AW6" s="35" t="str">
        <f t="shared" si="6"/>
        <v>-</v>
      </c>
      <c r="AX6" s="35" t="str">
        <f t="shared" si="6"/>
        <v>-</v>
      </c>
      <c r="AY6" s="35">
        <f t="shared" si="6"/>
        <v>33.729999999999997</v>
      </c>
      <c r="AZ6" s="35" t="str">
        <f t="shared" si="6"/>
        <v>-</v>
      </c>
      <c r="BA6" s="35" t="str">
        <f t="shared" si="6"/>
        <v>-</v>
      </c>
      <c r="BB6" s="35" t="str">
        <f t="shared" si="6"/>
        <v>-</v>
      </c>
      <c r="BC6" s="35" t="str">
        <f t="shared" si="6"/>
        <v>-</v>
      </c>
      <c r="BD6" s="35">
        <f t="shared" si="6"/>
        <v>61.2</v>
      </c>
      <c r="BE6" s="34" t="str">
        <f>IF(BE7="","",IF(BE7="-","【-】","【"&amp;SUBSTITUTE(TEXT(BE7,"#,##0.00"),"-","△")&amp;"】"))</f>
        <v>【69.54】</v>
      </c>
      <c r="BF6" s="35" t="str">
        <f>IF(BF7="",NA(),BF7)</f>
        <v>-</v>
      </c>
      <c r="BG6" s="35" t="str">
        <f t="shared" ref="BG6:BO6" si="7">IF(BG7="",NA(),BG7)</f>
        <v>-</v>
      </c>
      <c r="BH6" s="35" t="str">
        <f t="shared" si="7"/>
        <v>-</v>
      </c>
      <c r="BI6" s="35" t="str">
        <f t="shared" si="7"/>
        <v>-</v>
      </c>
      <c r="BJ6" s="35">
        <f t="shared" si="7"/>
        <v>570.61</v>
      </c>
      <c r="BK6" s="35" t="str">
        <f t="shared" si="7"/>
        <v>-</v>
      </c>
      <c r="BL6" s="35" t="str">
        <f t="shared" si="7"/>
        <v>-</v>
      </c>
      <c r="BM6" s="35" t="str">
        <f t="shared" si="7"/>
        <v>-</v>
      </c>
      <c r="BN6" s="35" t="str">
        <f t="shared" si="7"/>
        <v>-</v>
      </c>
      <c r="BO6" s="35">
        <f t="shared" si="7"/>
        <v>1033.5999999999999</v>
      </c>
      <c r="BP6" s="34" t="str">
        <f>IF(BP7="","",IF(BP7="-","【-】","【"&amp;SUBSTITUTE(TEXT(BP7,"#,##0.00"),"-","△")&amp;"】"))</f>
        <v>【682.51】</v>
      </c>
      <c r="BQ6" s="35" t="str">
        <f>IF(BQ7="",NA(),BQ7)</f>
        <v>-</v>
      </c>
      <c r="BR6" s="35" t="str">
        <f t="shared" ref="BR6:BZ6" si="8">IF(BR7="",NA(),BR7)</f>
        <v>-</v>
      </c>
      <c r="BS6" s="35" t="str">
        <f t="shared" si="8"/>
        <v>-</v>
      </c>
      <c r="BT6" s="35" t="str">
        <f t="shared" si="8"/>
        <v>-</v>
      </c>
      <c r="BU6" s="35">
        <f t="shared" si="8"/>
        <v>63.71</v>
      </c>
      <c r="BV6" s="35" t="str">
        <f t="shared" si="8"/>
        <v>-</v>
      </c>
      <c r="BW6" s="35" t="str">
        <f t="shared" si="8"/>
        <v>-</v>
      </c>
      <c r="BX6" s="35" t="str">
        <f t="shared" si="8"/>
        <v>-</v>
      </c>
      <c r="BY6" s="35" t="str">
        <f t="shared" si="8"/>
        <v>-</v>
      </c>
      <c r="BZ6" s="35">
        <f t="shared" si="8"/>
        <v>85.39</v>
      </c>
      <c r="CA6" s="34" t="str">
        <f>IF(CA7="","",IF(CA7="-","【-】","【"&amp;SUBSTITUTE(TEXT(CA7,"#,##0.00"),"-","△")&amp;"】"))</f>
        <v>【100.34】</v>
      </c>
      <c r="CB6" s="35" t="str">
        <f>IF(CB7="",NA(),CB7)</f>
        <v>-</v>
      </c>
      <c r="CC6" s="35" t="str">
        <f t="shared" ref="CC6:CK6" si="9">IF(CC7="",NA(),CC7)</f>
        <v>-</v>
      </c>
      <c r="CD6" s="35" t="str">
        <f t="shared" si="9"/>
        <v>-</v>
      </c>
      <c r="CE6" s="35" t="str">
        <f t="shared" si="9"/>
        <v>-</v>
      </c>
      <c r="CF6" s="35">
        <f t="shared" si="9"/>
        <v>163.47999999999999</v>
      </c>
      <c r="CG6" s="35" t="str">
        <f t="shared" si="9"/>
        <v>-</v>
      </c>
      <c r="CH6" s="35" t="str">
        <f t="shared" si="9"/>
        <v>-</v>
      </c>
      <c r="CI6" s="35" t="str">
        <f t="shared" si="9"/>
        <v>-</v>
      </c>
      <c r="CJ6" s="35" t="str">
        <f t="shared" si="9"/>
        <v>-</v>
      </c>
      <c r="CK6" s="35">
        <f t="shared" si="9"/>
        <v>150.96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66.180000000000007</v>
      </c>
      <c r="CW6" s="34" t="str">
        <f>IF(CW7="","",IF(CW7="-","【-】","【"&amp;SUBSTITUTE(TEXT(CW7,"#,##0.00"),"-","△")&amp;"】"))</f>
        <v>【59.64】</v>
      </c>
      <c r="CX6" s="35" t="str">
        <f>IF(CX7="",NA(),CX7)</f>
        <v>-</v>
      </c>
      <c r="CY6" s="35" t="str">
        <f t="shared" ref="CY6:DG6" si="11">IF(CY7="",NA(),CY7)</f>
        <v>-</v>
      </c>
      <c r="CZ6" s="35" t="str">
        <f t="shared" si="11"/>
        <v>-</v>
      </c>
      <c r="DA6" s="35" t="str">
        <f t="shared" si="11"/>
        <v>-</v>
      </c>
      <c r="DB6" s="35">
        <f t="shared" si="11"/>
        <v>94.85</v>
      </c>
      <c r="DC6" s="35" t="str">
        <f t="shared" si="11"/>
        <v>-</v>
      </c>
      <c r="DD6" s="35" t="str">
        <f t="shared" si="11"/>
        <v>-</v>
      </c>
      <c r="DE6" s="35" t="str">
        <f t="shared" si="11"/>
        <v>-</v>
      </c>
      <c r="DF6" s="35" t="str">
        <f t="shared" si="11"/>
        <v>-</v>
      </c>
      <c r="DG6" s="35">
        <f t="shared" si="11"/>
        <v>91.87</v>
      </c>
      <c r="DH6" s="34" t="str">
        <f>IF(DH7="","",IF(DH7="-","【-】","【"&amp;SUBSTITUTE(TEXT(DH7,"#,##0.00"),"-","△")&amp;"】"))</f>
        <v>【95.35】</v>
      </c>
      <c r="DI6" s="35" t="str">
        <f>IF(DI7="",NA(),DI7)</f>
        <v>-</v>
      </c>
      <c r="DJ6" s="35" t="str">
        <f t="shared" ref="DJ6:DR6" si="12">IF(DJ7="",NA(),DJ7)</f>
        <v>-</v>
      </c>
      <c r="DK6" s="35" t="str">
        <f t="shared" si="12"/>
        <v>-</v>
      </c>
      <c r="DL6" s="35" t="str">
        <f t="shared" si="12"/>
        <v>-</v>
      </c>
      <c r="DM6" s="35">
        <f t="shared" si="12"/>
        <v>2.85</v>
      </c>
      <c r="DN6" s="35" t="str">
        <f t="shared" si="12"/>
        <v>-</v>
      </c>
      <c r="DO6" s="35" t="str">
        <f t="shared" si="12"/>
        <v>-</v>
      </c>
      <c r="DP6" s="35" t="str">
        <f t="shared" si="12"/>
        <v>-</v>
      </c>
      <c r="DQ6" s="35" t="str">
        <f t="shared" si="12"/>
        <v>-</v>
      </c>
      <c r="DR6" s="35">
        <f t="shared" si="12"/>
        <v>19.78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0.44</v>
      </c>
      <c r="ED6" s="34" t="str">
        <f>IF(ED7="","",IF(ED7="-","【-】","【"&amp;SUBSTITUTE(TEXT(ED7,"#,##0.00"),"-","△")&amp;"】"))</f>
        <v>【5.90】</v>
      </c>
      <c r="EE6" s="35" t="str">
        <f>IF(EE7="",NA(),EE7)</f>
        <v>-</v>
      </c>
      <c r="EF6" s="35" t="str">
        <f t="shared" ref="EF6:EN6" si="14">IF(EF7="",NA(),EF7)</f>
        <v>-</v>
      </c>
      <c r="EG6" s="35" t="str">
        <f t="shared" si="14"/>
        <v>-</v>
      </c>
      <c r="EH6" s="35" t="str">
        <f t="shared" si="14"/>
        <v>-</v>
      </c>
      <c r="EI6" s="35">
        <f t="shared" si="14"/>
        <v>0.18</v>
      </c>
      <c r="EJ6" s="35" t="str">
        <f t="shared" si="14"/>
        <v>-</v>
      </c>
      <c r="EK6" s="35" t="str">
        <f t="shared" si="14"/>
        <v>-</v>
      </c>
      <c r="EL6" s="35" t="str">
        <f t="shared" si="14"/>
        <v>-</v>
      </c>
      <c r="EM6" s="35" t="str">
        <f t="shared" si="14"/>
        <v>-</v>
      </c>
      <c r="EN6" s="35">
        <f t="shared" si="14"/>
        <v>0.05</v>
      </c>
      <c r="EO6" s="34" t="str">
        <f>IF(EO7="","",IF(EO7="-","【-】","【"&amp;SUBSTITUTE(TEXT(EO7,"#,##0.00"),"-","△")&amp;"】"))</f>
        <v>【0.22】</v>
      </c>
    </row>
    <row r="7" spans="1:148" s="36" customFormat="1" x14ac:dyDescent="0.15">
      <c r="A7" s="28"/>
      <c r="B7" s="37">
        <v>2019</v>
      </c>
      <c r="C7" s="37">
        <v>233021</v>
      </c>
      <c r="D7" s="37">
        <v>46</v>
      </c>
      <c r="E7" s="37">
        <v>17</v>
      </c>
      <c r="F7" s="37">
        <v>1</v>
      </c>
      <c r="G7" s="37">
        <v>0</v>
      </c>
      <c r="H7" s="37" t="s">
        <v>96</v>
      </c>
      <c r="I7" s="37" t="s">
        <v>97</v>
      </c>
      <c r="J7" s="37" t="s">
        <v>98</v>
      </c>
      <c r="K7" s="37" t="s">
        <v>99</v>
      </c>
      <c r="L7" s="37" t="s">
        <v>100</v>
      </c>
      <c r="M7" s="37" t="s">
        <v>101</v>
      </c>
      <c r="N7" s="38" t="s">
        <v>102</v>
      </c>
      <c r="O7" s="38">
        <v>69.930000000000007</v>
      </c>
      <c r="P7" s="38">
        <v>80.14</v>
      </c>
      <c r="Q7" s="38">
        <v>86.86</v>
      </c>
      <c r="R7" s="38">
        <v>1980</v>
      </c>
      <c r="S7" s="38">
        <v>44085</v>
      </c>
      <c r="T7" s="38">
        <v>18.03</v>
      </c>
      <c r="U7" s="38">
        <v>2445.09</v>
      </c>
      <c r="V7" s="38">
        <v>35306</v>
      </c>
      <c r="W7" s="38">
        <v>5.12</v>
      </c>
      <c r="X7" s="38">
        <v>6895.7</v>
      </c>
      <c r="Y7" s="38" t="s">
        <v>102</v>
      </c>
      <c r="Z7" s="38" t="s">
        <v>102</v>
      </c>
      <c r="AA7" s="38" t="s">
        <v>102</v>
      </c>
      <c r="AB7" s="38" t="s">
        <v>102</v>
      </c>
      <c r="AC7" s="38">
        <v>93.11</v>
      </c>
      <c r="AD7" s="38" t="s">
        <v>102</v>
      </c>
      <c r="AE7" s="38" t="s">
        <v>102</v>
      </c>
      <c r="AF7" s="38" t="s">
        <v>102</v>
      </c>
      <c r="AG7" s="38" t="s">
        <v>102</v>
      </c>
      <c r="AH7" s="38">
        <v>105.89</v>
      </c>
      <c r="AI7" s="38">
        <v>108.07</v>
      </c>
      <c r="AJ7" s="38" t="s">
        <v>102</v>
      </c>
      <c r="AK7" s="38" t="s">
        <v>102</v>
      </c>
      <c r="AL7" s="38" t="s">
        <v>102</v>
      </c>
      <c r="AM7" s="38" t="s">
        <v>102</v>
      </c>
      <c r="AN7" s="38">
        <v>4.21</v>
      </c>
      <c r="AO7" s="38" t="s">
        <v>102</v>
      </c>
      <c r="AP7" s="38" t="s">
        <v>102</v>
      </c>
      <c r="AQ7" s="38" t="s">
        <v>102</v>
      </c>
      <c r="AR7" s="38" t="s">
        <v>102</v>
      </c>
      <c r="AS7" s="38">
        <v>0.83</v>
      </c>
      <c r="AT7" s="38">
        <v>3.09</v>
      </c>
      <c r="AU7" s="38" t="s">
        <v>102</v>
      </c>
      <c r="AV7" s="38" t="s">
        <v>102</v>
      </c>
      <c r="AW7" s="38" t="s">
        <v>102</v>
      </c>
      <c r="AX7" s="38" t="s">
        <v>102</v>
      </c>
      <c r="AY7" s="38">
        <v>33.729999999999997</v>
      </c>
      <c r="AZ7" s="38" t="s">
        <v>102</v>
      </c>
      <c r="BA7" s="38" t="s">
        <v>102</v>
      </c>
      <c r="BB7" s="38" t="s">
        <v>102</v>
      </c>
      <c r="BC7" s="38" t="s">
        <v>102</v>
      </c>
      <c r="BD7" s="38">
        <v>61.2</v>
      </c>
      <c r="BE7" s="38">
        <v>69.540000000000006</v>
      </c>
      <c r="BF7" s="38" t="s">
        <v>102</v>
      </c>
      <c r="BG7" s="38" t="s">
        <v>102</v>
      </c>
      <c r="BH7" s="38" t="s">
        <v>102</v>
      </c>
      <c r="BI7" s="38" t="s">
        <v>102</v>
      </c>
      <c r="BJ7" s="38">
        <v>570.61</v>
      </c>
      <c r="BK7" s="38" t="s">
        <v>102</v>
      </c>
      <c r="BL7" s="38" t="s">
        <v>102</v>
      </c>
      <c r="BM7" s="38" t="s">
        <v>102</v>
      </c>
      <c r="BN7" s="38" t="s">
        <v>102</v>
      </c>
      <c r="BO7" s="38">
        <v>1033.5999999999999</v>
      </c>
      <c r="BP7" s="38">
        <v>682.51</v>
      </c>
      <c r="BQ7" s="38" t="s">
        <v>102</v>
      </c>
      <c r="BR7" s="38" t="s">
        <v>102</v>
      </c>
      <c r="BS7" s="38" t="s">
        <v>102</v>
      </c>
      <c r="BT7" s="38" t="s">
        <v>102</v>
      </c>
      <c r="BU7" s="38">
        <v>63.71</v>
      </c>
      <c r="BV7" s="38" t="s">
        <v>102</v>
      </c>
      <c r="BW7" s="38" t="s">
        <v>102</v>
      </c>
      <c r="BX7" s="38" t="s">
        <v>102</v>
      </c>
      <c r="BY7" s="38" t="s">
        <v>102</v>
      </c>
      <c r="BZ7" s="38">
        <v>85.39</v>
      </c>
      <c r="CA7" s="38">
        <v>100.34</v>
      </c>
      <c r="CB7" s="38" t="s">
        <v>102</v>
      </c>
      <c r="CC7" s="38" t="s">
        <v>102</v>
      </c>
      <c r="CD7" s="38" t="s">
        <v>102</v>
      </c>
      <c r="CE7" s="38" t="s">
        <v>102</v>
      </c>
      <c r="CF7" s="38">
        <v>163.47999999999999</v>
      </c>
      <c r="CG7" s="38" t="s">
        <v>102</v>
      </c>
      <c r="CH7" s="38" t="s">
        <v>102</v>
      </c>
      <c r="CI7" s="38" t="s">
        <v>102</v>
      </c>
      <c r="CJ7" s="38" t="s">
        <v>102</v>
      </c>
      <c r="CK7" s="38">
        <v>150.96</v>
      </c>
      <c r="CL7" s="38">
        <v>136.15</v>
      </c>
      <c r="CM7" s="38" t="s">
        <v>102</v>
      </c>
      <c r="CN7" s="38" t="s">
        <v>102</v>
      </c>
      <c r="CO7" s="38" t="s">
        <v>102</v>
      </c>
      <c r="CP7" s="38" t="s">
        <v>102</v>
      </c>
      <c r="CQ7" s="38" t="s">
        <v>102</v>
      </c>
      <c r="CR7" s="38" t="s">
        <v>102</v>
      </c>
      <c r="CS7" s="38" t="s">
        <v>102</v>
      </c>
      <c r="CT7" s="38" t="s">
        <v>102</v>
      </c>
      <c r="CU7" s="38" t="s">
        <v>102</v>
      </c>
      <c r="CV7" s="38">
        <v>66.180000000000007</v>
      </c>
      <c r="CW7" s="38">
        <v>59.64</v>
      </c>
      <c r="CX7" s="38" t="s">
        <v>102</v>
      </c>
      <c r="CY7" s="38" t="s">
        <v>102</v>
      </c>
      <c r="CZ7" s="38" t="s">
        <v>102</v>
      </c>
      <c r="DA7" s="38" t="s">
        <v>102</v>
      </c>
      <c r="DB7" s="38">
        <v>94.85</v>
      </c>
      <c r="DC7" s="38" t="s">
        <v>102</v>
      </c>
      <c r="DD7" s="38" t="s">
        <v>102</v>
      </c>
      <c r="DE7" s="38" t="s">
        <v>102</v>
      </c>
      <c r="DF7" s="38" t="s">
        <v>102</v>
      </c>
      <c r="DG7" s="38">
        <v>91.87</v>
      </c>
      <c r="DH7" s="38">
        <v>95.35</v>
      </c>
      <c r="DI7" s="38" t="s">
        <v>102</v>
      </c>
      <c r="DJ7" s="38" t="s">
        <v>102</v>
      </c>
      <c r="DK7" s="38" t="s">
        <v>102</v>
      </c>
      <c r="DL7" s="38" t="s">
        <v>102</v>
      </c>
      <c r="DM7" s="38">
        <v>2.85</v>
      </c>
      <c r="DN7" s="38" t="s">
        <v>102</v>
      </c>
      <c r="DO7" s="38" t="s">
        <v>102</v>
      </c>
      <c r="DP7" s="38" t="s">
        <v>102</v>
      </c>
      <c r="DQ7" s="38" t="s">
        <v>102</v>
      </c>
      <c r="DR7" s="38">
        <v>19.78</v>
      </c>
      <c r="DS7" s="38">
        <v>38.57</v>
      </c>
      <c r="DT7" s="38" t="s">
        <v>102</v>
      </c>
      <c r="DU7" s="38" t="s">
        <v>102</v>
      </c>
      <c r="DV7" s="38" t="s">
        <v>102</v>
      </c>
      <c r="DW7" s="38" t="s">
        <v>102</v>
      </c>
      <c r="DX7" s="38">
        <v>0</v>
      </c>
      <c r="DY7" s="38" t="s">
        <v>102</v>
      </c>
      <c r="DZ7" s="38" t="s">
        <v>102</v>
      </c>
      <c r="EA7" s="38" t="s">
        <v>102</v>
      </c>
      <c r="EB7" s="38" t="s">
        <v>102</v>
      </c>
      <c r="EC7" s="38">
        <v>0.44</v>
      </c>
      <c r="ED7" s="38">
        <v>5.9</v>
      </c>
      <c r="EE7" s="38" t="s">
        <v>102</v>
      </c>
      <c r="EF7" s="38" t="s">
        <v>102</v>
      </c>
      <c r="EG7" s="38" t="s">
        <v>102</v>
      </c>
      <c r="EH7" s="38" t="s">
        <v>102</v>
      </c>
      <c r="EI7" s="38">
        <v>0.18</v>
      </c>
      <c r="EJ7" s="38" t="s">
        <v>102</v>
      </c>
      <c r="EK7" s="38" t="s">
        <v>102</v>
      </c>
      <c r="EL7" s="38" t="s">
        <v>102</v>
      </c>
      <c r="EM7" s="38" t="s">
        <v>102</v>
      </c>
      <c r="EN7" s="38">
        <v>0.05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2021-01-29T00:12:51Z</cp:lastPrinted>
  <dcterms:created xsi:type="dcterms:W3CDTF">2020-12-04T02:27:41Z</dcterms:created>
  <dcterms:modified xsi:type="dcterms:W3CDTF">2021-02-12T23:58:42Z</dcterms:modified>
  <cp:category/>
</cp:coreProperties>
</file>