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2_扶桑町\"/>
    </mc:Choice>
  </mc:AlternateContent>
  <workbookProtection workbookAlgorithmName="SHA-512" workbookHashValue="Tdj6mI/rrJ7s3/NwmXeIPF5ysG3rEgzQtqthDSW6IW7Hd9tFU4VtzqUGP/RJV/hkE+wgKpe7zSTYp1UUUX/3fg==" workbookSaltValue="S98ujUYSUSHIGDh4kSFSPg=="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<sst xmlns="http://schemas.openxmlformats.org/spreadsheetml/2006/main" count="320" uniqueCount="117">
  <si>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</si>
  <si>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</si>
  <si>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</si>
  <si>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</si>
  <si>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</si>
  <si>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</si>
  <si>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</si>
  <si>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</si>
  <si>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</si>
  <si>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</si>
  <si>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</si>
  <si>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</si>
  <si>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</si>
  <si>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</si>
  <si>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</si>
  <si>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</si>
  <si>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</si>
  <si>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</si>
  <si>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</si>
  <si>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</si>
  <si>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</si>
  <si>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</si>
  <si>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</si>
  <si>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</si>
  <si>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</si>
  <si>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</si>
  <si>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</si>
  <si>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</si>
  <si>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</si>
  <si>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</si>
  <si>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</si>
  <si>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</si>
  <si>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</si>
  <si>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</si>
  <si>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</si>
  <si>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</si>
  <si>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</si>
  <si>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</si>
  <si>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</si>
  <si>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</si>
  <si>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</si>
  <si>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</si>
  <si>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</si>
  <si>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</si>
  <si>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</si>
  <si>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</si>
  <si>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</si>
  <si>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</si>
  <si>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</si>
  <si>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</si>
  <si>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</si>
  <si>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</si>
  <si>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</si>
  <si>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</si>
  <si>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</si>
  <si>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</si>
  <si>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</si>
  <si>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</si>
  <si>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</si>
  <si>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</si>
  <si>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</si>
  <si>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</si>
  <si>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</si>
  <si>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</si>
  <si>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</si>
  <si>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</si>
  <si>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</si>
  <si>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</si>
  <si>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</si>
  <si>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</si>
  <si>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</si>
  <si>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</si>
  <si>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</si>
  <si>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</si>
  <si>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</si>
  <si>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</si>
  <si>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</si>
  <si>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</si>
  <si>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</si>
  <si>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</si>
  <si>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</si>
  <si>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</si>
  <si>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</si>
  <si>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</si>
  <si>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</si>
  <si>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</si>
  <si>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</si>
  <si>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</si>
  <si>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</si>
  <si>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</si>
  <si>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</si>
  <si>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</si>
  <si>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</si>
  <si>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</si>
  <si>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</si>
  <si>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</si>
  <si>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</si>
  <si>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</si>
  <si>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</si>
  <si>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</si>
  <si>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</si>
  <si>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</si>
  <si>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</si>
  <si>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</si>
  <si>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</si>
  <si>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</si>
  <si>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</si>
  <si>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</si>
  <si>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</si>
  <si>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</si>
  <si>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</si>
  <si>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</si>
  <si>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</si>
  <si>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</si>
  <si>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一般会計からの繰入金に依存した厳しい経営状況となっています。水洗化率の向上による使用料収入の増加と、使用料水準の適正化に向けた使用料体系の見直しが今後の課題です。
　また、令和元年度に地方公営企業法を一部適用し、令和2年度に経営戦略の策定を予定しています。将来にわたって安定した事業を継続できるよう経営状況をより明確に把握し、経営の健全化を図っていきます。</t>
    <rPh sb="87" eb="89">
      <t>レイワ</t>
    </rPh>
    <rPh sb="89" eb="90">
      <t>ガン</t>
    </rPh>
    <phoneticPr fontId="4"/>
  </si>
  <si>
    <t>　令和元年度より地方公営企業法を一部適用しております。
　①経常収支比率②累積欠損金比率については、使用料収入が見込みを下回ったことにより、令和元年度は赤字となりました。適切に使用料収入を見込み、費用を抑制し赤字を解消していきます。
　③流動比率については、流動負債のなかには建設改良費等に充てられた企業債が含まれており、一概に支払い能力がないとはいえませんが、資金管理を注視していきます。
　④企業債残高対事業規模比率は類似団体の平均に比べ低い水準となっています。現状においては、未普及解消に向け整備を進めている段階にあり、企業債残高が増加していく見込みのため、適切な借入・償還のもと事業を進めていきます。
　⑤経費回収率が100％を下回っており、使用料収入で汚水処理費を賄うことができず、不足分として一般会計からの繰入金を充当している状況です。今後使用料水準の適正化に向けた使用料体系の見直しに取り組みます。
　⑥汚水処理原価については、類似団体の平均に比べ低い水準となっており、過度に高い水準ではないと考える。
　⑧水洗化率が約67％と全国平均を大きく下回っており、使用料収入が不足する原因となっています。水洗化率の改善に向け、未接続世帯に対し広報誌による接続ＰＲや戸別訪問による接続勧奨等を実施していきます。</t>
    <phoneticPr fontId="4"/>
  </si>
  <si>
    <t>　①有形固定資産減価償却率については、平成11年度から管渠の整備に着手しており、比較的新しい資産であるため、低い水準となっております。</t>
    <rPh sb="2" eb="4">
      <t>ユウケイ</t>
    </rPh>
    <rPh sb="4" eb="8">
      <t>コテイシサン</t>
    </rPh>
    <rPh sb="8" eb="10">
      <t>ゲンカ</t>
    </rPh>
    <rPh sb="10" eb="12">
      <t>ショウキャク</t>
    </rPh>
    <rPh sb="12" eb="13">
      <t>リツ</t>
    </rPh>
    <rPh sb="40" eb="43">
      <t>ヒカクテキ</t>
    </rPh>
    <rPh sb="43" eb="44">
      <t>アタラ</t>
    </rPh>
    <rPh sb="46" eb="48">
      <t>シサン</t>
    </rPh>
    <rPh sb="54" eb="55">
      <t>ヒク</t>
    </rPh>
    <rPh sb="56" eb="5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</si>
</sst>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0D-48BE-B14B-3865341BF2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EE0D-48BE-B14B-3865341BF2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9-4416-B3A8-8DBA3E2921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41.81</c:v>
                </c:pt>
              </c:numCache>
            </c:numRef>
          </c:val>
          <c:smooth val="0"/>
          <c:extLst>
            <c:ext xmlns:c16="http://schemas.microsoft.com/office/drawing/2014/chart" uri="{C3380CC4-5D6E-409C-BE32-E72D297353CC}">
              <c16:uniqueId val="{00000001-25A9-4416-B3A8-8DBA3E2921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67.36</c:v>
                </c:pt>
              </c:numCache>
            </c:numRef>
          </c:val>
          <c:extLst>
            <c:ext xmlns:c16="http://schemas.microsoft.com/office/drawing/2014/chart" uri="{C3380CC4-5D6E-409C-BE32-E72D297353CC}">
              <c16:uniqueId val="{00000000-0899-4479-A28F-D77AA6ECEE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63.54</c:v>
                </c:pt>
              </c:numCache>
            </c:numRef>
          </c:val>
          <c:smooth val="0"/>
          <c:extLst>
            <c:ext xmlns:c16="http://schemas.microsoft.com/office/drawing/2014/chart" uri="{C3380CC4-5D6E-409C-BE32-E72D297353CC}">
              <c16:uniqueId val="{00000001-0899-4479-A28F-D77AA6ECEE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97.07</c:v>
                </c:pt>
              </c:numCache>
            </c:numRef>
          </c:val>
          <c:extLst>
            <c:ext xmlns:c16="http://schemas.microsoft.com/office/drawing/2014/chart" uri="{C3380CC4-5D6E-409C-BE32-E72D297353CC}">
              <c16:uniqueId val="{00000000-FBB2-4A87-8866-3D6D969CB5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101.29</c:v>
                </c:pt>
              </c:numCache>
            </c:numRef>
          </c:val>
          <c:smooth val="0"/>
          <c:extLst>
            <c:ext xmlns:c16="http://schemas.microsoft.com/office/drawing/2014/chart" uri="{C3380CC4-5D6E-409C-BE32-E72D297353CC}">
              <c16:uniqueId val="{00000001-FBB2-4A87-8866-3D6D969CB5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2.48</c:v>
                </c:pt>
              </c:numCache>
            </c:numRef>
          </c:val>
          <c:extLst>
            <c:ext xmlns:c16="http://schemas.microsoft.com/office/drawing/2014/chart" uri="{C3380CC4-5D6E-409C-BE32-E72D297353CC}">
              <c16:uniqueId val="{00000000-0754-4A66-A00F-9C0920019E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4.83</c:v>
                </c:pt>
              </c:numCache>
            </c:numRef>
          </c:val>
          <c:smooth val="0"/>
          <c:extLst>
            <c:ext xmlns:c16="http://schemas.microsoft.com/office/drawing/2014/chart" uri="{C3380CC4-5D6E-409C-BE32-E72D297353CC}">
              <c16:uniqueId val="{00000001-0754-4A66-A00F-9C0920019E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FC-4AEC-BCA3-C8FE776ED7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FC-4AEC-BCA3-C8FE776ED7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1.1399999999999999</c:v>
                </c:pt>
              </c:numCache>
            </c:numRef>
          </c:val>
          <c:extLst>
            <c:ext xmlns:c16="http://schemas.microsoft.com/office/drawing/2014/chart" uri="{C3380CC4-5D6E-409C-BE32-E72D297353CC}">
              <c16:uniqueId val="{00000000-E767-483D-85CC-84B6084543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46.03</c:v>
                </c:pt>
              </c:numCache>
            </c:numRef>
          </c:val>
          <c:smooth val="0"/>
          <c:extLst>
            <c:ext xmlns:c16="http://schemas.microsoft.com/office/drawing/2014/chart" uri="{C3380CC4-5D6E-409C-BE32-E72D297353CC}">
              <c16:uniqueId val="{00000001-E767-483D-85CC-84B6084543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97.94</c:v>
                </c:pt>
              </c:numCache>
            </c:numRef>
          </c:val>
          <c:extLst>
            <c:ext xmlns:c16="http://schemas.microsoft.com/office/drawing/2014/chart" uri="{C3380CC4-5D6E-409C-BE32-E72D297353CC}">
              <c16:uniqueId val="{00000000-980B-4A6C-B098-0F1D255EE3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159.65</c:v>
                </c:pt>
              </c:numCache>
            </c:numRef>
          </c:val>
          <c:smooth val="0"/>
          <c:extLst>
            <c:ext xmlns:c16="http://schemas.microsoft.com/office/drawing/2014/chart" uri="{C3380CC4-5D6E-409C-BE32-E72D297353CC}">
              <c16:uniqueId val="{00000001-980B-4A6C-B098-0F1D255EE3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1232.67</c:v>
                </c:pt>
              </c:numCache>
            </c:numRef>
          </c:val>
          <c:extLst>
            <c:ext xmlns:c16="http://schemas.microsoft.com/office/drawing/2014/chart" uri="{C3380CC4-5D6E-409C-BE32-E72D297353CC}">
              <c16:uniqueId val="{00000000-5ED3-4966-9D69-20A7CA526F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2154.8200000000002</c:v>
                </c:pt>
              </c:numCache>
            </c:numRef>
          </c:val>
          <c:smooth val="0"/>
          <c:extLst>
            <c:ext xmlns:c16="http://schemas.microsoft.com/office/drawing/2014/chart" uri="{C3380CC4-5D6E-409C-BE32-E72D297353CC}">
              <c16:uniqueId val="{00000001-5ED3-4966-9D69-20A7CA526F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67.459999999999994</c:v>
                </c:pt>
              </c:numCache>
            </c:numRef>
          </c:val>
          <c:extLst>
            <c:ext xmlns:c16="http://schemas.microsoft.com/office/drawing/2014/chart" uri="{C3380CC4-5D6E-409C-BE32-E72D297353CC}">
              <c16:uniqueId val="{00000000-64DF-40F6-BA67-01D72C7F7B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73.63</c:v>
                </c:pt>
              </c:numCache>
            </c:numRef>
          </c:val>
          <c:smooth val="0"/>
          <c:extLst>
            <c:ext xmlns:c16="http://schemas.microsoft.com/office/drawing/2014/chart" uri="{C3380CC4-5D6E-409C-BE32-E72D297353CC}">
              <c16:uniqueId val="{00000001-64DF-40F6-BA67-01D72C7F7B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150.35</c:v>
                </c:pt>
              </c:numCache>
            </c:numRef>
          </c:val>
          <c:extLst>
            <c:ext xmlns:c16="http://schemas.microsoft.com/office/drawing/2014/chart" uri="{C3380CC4-5D6E-409C-BE32-E72D297353CC}">
              <c16:uniqueId val="{00000000-FC41-44B8-946F-325D7ECF05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193.18</c:v>
                </c:pt>
              </c:numCache>
            </c:numRef>
          </c:val>
          <c:smooth val="0"/>
          <c:extLst>
            <c:ext xmlns:c16="http://schemas.microsoft.com/office/drawing/2014/chart" uri="{C3380CC4-5D6E-409C-BE32-E72D297353CC}">
              <c16:uniqueId val="{00000001-FC41-44B8-946F-325D7ECF05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扶桑町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tr">
        <f>データ!$M$6</f>
        <v>非設置</v>
      </c>
      <c r="AE8" s="79"/>
      <c r="AF8" s="79"/>
      <c r="AG8" s="79"/>
      <c r="AH8" s="79"/>
      <c r="AI8" s="79"/>
      <c r="AJ8" s="79"/>
      <c r="AK8" s="3"/>
      <c r="AL8" s="75">
        <f>データ!S6</f>
        <v>34798</v>
      </c>
      <c r="AM8" s="75"/>
      <c r="AN8" s="75"/>
      <c r="AO8" s="75"/>
      <c r="AP8" s="75"/>
      <c r="AQ8" s="75"/>
      <c r="AR8" s="75"/>
      <c r="AS8" s="75"/>
      <c r="AT8" s="74">
        <f>データ!T6</f>
        <v>11.19</v>
      </c>
      <c r="AU8" s="74"/>
      <c r="AV8" s="74"/>
      <c r="AW8" s="74"/>
      <c r="AX8" s="74"/>
      <c r="AY8" s="74"/>
      <c r="AZ8" s="74"/>
      <c r="BA8" s="74"/>
      <c r="BB8" s="74">
        <f>データ!U6</f>
        <v>3109.74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63.79</v>
      </c>
      <c r="J10" s="74"/>
      <c r="K10" s="74"/>
      <c r="L10" s="74"/>
      <c r="M10" s="74"/>
      <c r="N10" s="74"/>
      <c r="O10" s="74"/>
      <c r="P10" s="74">
        <f>データ!P6</f>
        <v>44.7</v>
      </c>
      <c r="Q10" s="74"/>
      <c r="R10" s="74"/>
      <c r="S10" s="74"/>
      <c r="T10" s="74"/>
      <c r="U10" s="74"/>
      <c r="V10" s="74"/>
      <c r="W10" s="74">
        <f>データ!Q6</f>
        <v>96.92</v>
      </c>
      <c r="X10" s="74"/>
      <c r="Y10" s="74"/>
      <c r="Z10" s="74"/>
      <c r="AA10" s="74"/>
      <c r="AB10" s="74"/>
      <c r="AC10" s="74"/>
      <c r="AD10" s="75">
        <f>データ!R6</f>
        <v>1894</v>
      </c>
      <c r="AE10" s="75"/>
      <c r="AF10" s="75"/>
      <c r="AG10" s="75"/>
      <c r="AH10" s="75"/>
      <c r="AI10" s="75"/>
      <c r="AJ10" s="75"/>
      <c r="AK10" s="2"/>
      <c r="AL10" s="75">
        <f>データ!V6</f>
        <v>15580</v>
      </c>
      <c r="AM10" s="75"/>
      <c r="AN10" s="75"/>
      <c r="AO10" s="75"/>
      <c r="AP10" s="75"/>
      <c r="AQ10" s="75"/>
      <c r="AR10" s="75"/>
      <c r="AS10" s="75"/>
      <c r="AT10" s="74">
        <f>データ!W6</f>
        <v>2.48</v>
      </c>
      <c r="AU10" s="74"/>
      <c r="AV10" s="74"/>
      <c r="AW10" s="74"/>
      <c r="AX10" s="74"/>
      <c r="AY10" s="74"/>
      <c r="AZ10" s="74"/>
      <c r="BA10" s="74"/>
      <c r="BB10" s="74">
        <f>データ!X6</f>
        <v>6282.26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7oa/LbvC1hZAuQl3uLntbrdz8/t1lEqoSB89ACX9vn5d+uMeBYL7WiC/y+RmWirYbhooMECMu2CONNSQqQLZw==" saltValue="ocd1Hf7cNKwGJO5W2sfe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233625</v>
      </c>
      <c r="D6" s="33">
        <f t="shared" si="3"/>
        <v>46</v>
      </c>
      <c r="E6" s="33">
        <f t="shared" si="3"/>
        <v>17</v>
      </c>
      <c r="F6" s="33">
        <f t="shared" si="3"/>
        <v>1</v>
      </c>
      <c r="G6" s="33">
        <f t="shared" si="3"/>
        <v>0</v>
      </c>
      <c r="H6" s="33" t="str">
        <f t="shared" si="3"/>
        <v>愛知県　扶桑町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63.79</v>
      </c>
      <c r="P6" s="34">
        <f t="shared" si="3"/>
        <v>44.7</v>
      </c>
      <c r="Q6" s="34">
        <f t="shared" si="3"/>
        <v>96.92</v>
      </c>
      <c r="R6" s="34">
        <f t="shared" si="3"/>
        <v>1894</v>
      </c>
      <c r="S6" s="34">
        <f t="shared" si="3"/>
        <v>34798</v>
      </c>
      <c r="T6" s="34">
        <f t="shared" si="3"/>
        <v>11.19</v>
      </c>
      <c r="U6" s="34">
        <f t="shared" si="3"/>
        <v>3109.74</v>
      </c>
      <c r="V6" s="34">
        <f t="shared" si="3"/>
        <v>15580</v>
      </c>
      <c r="W6" s="34">
        <f t="shared" si="3"/>
        <v>2.48</v>
      </c>
      <c r="X6" s="34">
        <f t="shared" si="3"/>
        <v>6282.26</v>
      </c>
      <c r="Y6" s="35" t="str">
        <f>IF(Y7="",NA(),Y7)</f>
        <v>-</v>
      </c>
      <c r="Z6" s="35" t="str">
        <f t="shared" ref="Z6:AH6" si="4">IF(Z7="",NA(),Z7)</f>
        <v>-</v>
      </c>
      <c r="AA6" s="35" t="str">
        <f t="shared" si="4"/>
        <v>-</v>
      </c>
      <c r="AB6" s="35" t="str">
        <f t="shared" si="4"/>
        <v>-</v>
      </c>
      <c r="AC6" s="35">
        <f t="shared" si="4"/>
        <v>97.07</v>
      </c>
      <c r="AD6" s="35" t="str">
        <f t="shared" si="4"/>
        <v>-</v>
      </c>
      <c r="AE6" s="35" t="str">
        <f t="shared" si="4"/>
        <v>-</v>
      </c>
      <c r="AF6" s="35" t="str">
        <f t="shared" si="4"/>
        <v>-</v>
      </c>
      <c r="AG6" s="35" t="str">
        <f t="shared" si="4"/>
        <v>-</v>
      </c>
      <c r="AH6" s="35">
        <f t="shared" si="4"/>
        <v>101.29</v>
      </c>
      <c r="AI6" s="34" t="str">
        <f>IF(AI7="","",IF(AI7="-","【-】","【"&amp;SUBSTITUTE(TEXT(AI7,"#,##0.00"),"-","△")&amp;"】"))</f>
        <v>【108.07】</v>
      </c>
      <c r="AJ6" s="35" t="str">
        <f>IF(AJ7="",NA(),AJ7)</f>
        <v>-</v>
      </c>
      <c r="AK6" s="35" t="str">
        <f t="shared" ref="AK6:AS6" si="5">IF(AK7="",NA(),AK7)</f>
        <v>-</v>
      </c>
      <c r="AL6" s="35" t="str">
        <f t="shared" si="5"/>
        <v>-</v>
      </c>
      <c r="AM6" s="35" t="str">
        <f t="shared" si="5"/>
        <v>-</v>
      </c>
      <c r="AN6" s="35">
        <f t="shared" si="5"/>
        <v>1.1399999999999999</v>
      </c>
      <c r="AO6" s="35" t="str">
        <f t="shared" si="5"/>
        <v>-</v>
      </c>
      <c r="AP6" s="35" t="str">
        <f t="shared" si="5"/>
        <v>-</v>
      </c>
      <c r="AQ6" s="35" t="str">
        <f t="shared" si="5"/>
        <v>-</v>
      </c>
      <c r="AR6" s="35" t="str">
        <f t="shared" si="5"/>
        <v>-</v>
      </c>
      <c r="AS6" s="35">
        <f t="shared" si="5"/>
        <v>46.03</v>
      </c>
      <c r="AT6" s="34" t="str">
        <f>IF(AT7="","",IF(AT7="-","【-】","【"&amp;SUBSTITUTE(TEXT(AT7,"#,##0.00"),"-","△")&amp;"】"))</f>
        <v>【3.09】</v>
      </c>
      <c r="AU6" s="35" t="str">
        <f>IF(AU7="",NA(),AU7)</f>
        <v>-</v>
      </c>
      <c r="AV6" s="35" t="str">
        <f t="shared" ref="AV6:BD6" si="6">IF(AV7="",NA(),AV7)</f>
        <v>-</v>
      </c>
      <c r="AW6" s="35" t="str">
        <f t="shared" si="6"/>
        <v>-</v>
      </c>
      <c r="AX6" s="35" t="str">
        <f t="shared" si="6"/>
        <v>-</v>
      </c>
      <c r="AY6" s="35">
        <f t="shared" si="6"/>
        <v>97.94</v>
      </c>
      <c r="AZ6" s="35" t="str">
        <f t="shared" si="6"/>
        <v>-</v>
      </c>
      <c r="BA6" s="35" t="str">
        <f t="shared" si="6"/>
        <v>-</v>
      </c>
      <c r="BB6" s="35" t="str">
        <f t="shared" si="6"/>
        <v>-</v>
      </c>
      <c r="BC6" s="35" t="str">
        <f t="shared" si="6"/>
        <v>-</v>
      </c>
      <c r="BD6" s="35">
        <f t="shared" si="6"/>
        <v>159.65</v>
      </c>
      <c r="BE6" s="34" t="str">
        <f>IF(BE7="","",IF(BE7="-","【-】","【"&amp;SUBSTITUTE(TEXT(BE7,"#,##0.00"),"-","△")&amp;"】"))</f>
        <v>【69.54】</v>
      </c>
      <c r="BF6" s="35" t="str">
        <f>IF(BF7="",NA(),BF7)</f>
        <v>-</v>
      </c>
      <c r="BG6" s="35" t="str">
        <f t="shared" ref="BG6:BO6" si="7">IF(BG7="",NA(),BG7)</f>
        <v>-</v>
      </c>
      <c r="BH6" s="35" t="str">
        <f t="shared" si="7"/>
        <v>-</v>
      </c>
      <c r="BI6" s="35" t="str">
        <f t="shared" si="7"/>
        <v>-</v>
      </c>
      <c r="BJ6" s="35">
        <f t="shared" si="7"/>
        <v>1232.67</v>
      </c>
      <c r="BK6" s="35" t="str">
        <f t="shared" si="7"/>
        <v>-</v>
      </c>
      <c r="BL6" s="35" t="str">
        <f t="shared" si="7"/>
        <v>-</v>
      </c>
      <c r="BM6" s="35" t="str">
        <f t="shared" si="7"/>
        <v>-</v>
      </c>
      <c r="BN6" s="35" t="str">
        <f t="shared" si="7"/>
        <v>-</v>
      </c>
      <c r="BO6" s="35">
        <f t="shared" si="7"/>
        <v>2154.8200000000002</v>
      </c>
      <c r="BP6" s="34" t="str">
        <f>IF(BP7="","",IF(BP7="-","【-】","【"&amp;SUBSTITUTE(TEXT(BP7,"#,##0.00"),"-","△")&amp;"】"))</f>
        <v>【682.51】</v>
      </c>
      <c r="BQ6" s="35" t="str">
        <f>IF(BQ7="",NA(),BQ7)</f>
        <v>-</v>
      </c>
      <c r="BR6" s="35" t="str">
        <f t="shared" ref="BR6:BZ6" si="8">IF(BR7="",NA(),BR7)</f>
        <v>-</v>
      </c>
      <c r="BS6" s="35" t="str">
        <f t="shared" si="8"/>
        <v>-</v>
      </c>
      <c r="BT6" s="35" t="str">
        <f t="shared" si="8"/>
        <v>-</v>
      </c>
      <c r="BU6" s="35">
        <f t="shared" si="8"/>
        <v>67.459999999999994</v>
      </c>
      <c r="BV6" s="35" t="str">
        <f t="shared" si="8"/>
        <v>-</v>
      </c>
      <c r="BW6" s="35" t="str">
        <f t="shared" si="8"/>
        <v>-</v>
      </c>
      <c r="BX6" s="35" t="str">
        <f t="shared" si="8"/>
        <v>-</v>
      </c>
      <c r="BY6" s="35" t="str">
        <f t="shared" si="8"/>
        <v>-</v>
      </c>
      <c r="BZ6" s="35">
        <f t="shared" si="8"/>
        <v>73.63</v>
      </c>
      <c r="CA6" s="34" t="str">
        <f>IF(CA7="","",IF(CA7="-","【-】","【"&amp;SUBSTITUTE(TEXT(CA7,"#,##0.00"),"-","△")&amp;"】"))</f>
        <v>【100.34】</v>
      </c>
      <c r="CB6" s="35" t="str">
        <f>IF(CB7="",NA(),CB7)</f>
        <v>-</v>
      </c>
      <c r="CC6" s="35" t="str">
        <f t="shared" ref="CC6:CK6" si="9">IF(CC7="",NA(),CC7)</f>
        <v>-</v>
      </c>
      <c r="CD6" s="35" t="str">
        <f t="shared" si="9"/>
        <v>-</v>
      </c>
      <c r="CE6" s="35" t="str">
        <f t="shared" si="9"/>
        <v>-</v>
      </c>
      <c r="CF6" s="35">
        <f t="shared" si="9"/>
        <v>150.35</v>
      </c>
      <c r="CG6" s="35" t="str">
        <f t="shared" si="9"/>
        <v>-</v>
      </c>
      <c r="CH6" s="35" t="str">
        <f t="shared" si="9"/>
        <v>-</v>
      </c>
      <c r="CI6" s="35" t="str">
        <f t="shared" si="9"/>
        <v>-</v>
      </c>
      <c r="CJ6" s="35" t="str">
        <f t="shared" si="9"/>
        <v>-</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41.81</v>
      </c>
      <c r="CW6" s="34" t="str">
        <f>IF(CW7="","",IF(CW7="-","【-】","【"&amp;SUBSTITUTE(TEXT(CW7,"#,##0.00"),"-","△")&amp;"】"))</f>
        <v>【59.64】</v>
      </c>
      <c r="CX6" s="35" t="str">
        <f>IF(CX7="",NA(),CX7)</f>
        <v>-</v>
      </c>
      <c r="CY6" s="35" t="str">
        <f t="shared" ref="CY6:DG6" si="11">IF(CY7="",NA(),CY7)</f>
        <v>-</v>
      </c>
      <c r="CZ6" s="35" t="str">
        <f t="shared" si="11"/>
        <v>-</v>
      </c>
      <c r="DA6" s="35" t="str">
        <f t="shared" si="11"/>
        <v>-</v>
      </c>
      <c r="DB6" s="35">
        <f t="shared" si="11"/>
        <v>67.36</v>
      </c>
      <c r="DC6" s="35" t="str">
        <f t="shared" si="11"/>
        <v>-</v>
      </c>
      <c r="DD6" s="35" t="str">
        <f t="shared" si="11"/>
        <v>-</v>
      </c>
      <c r="DE6" s="35" t="str">
        <f t="shared" si="11"/>
        <v>-</v>
      </c>
      <c r="DF6" s="35" t="str">
        <f t="shared" si="11"/>
        <v>-</v>
      </c>
      <c r="DG6" s="35">
        <f t="shared" si="11"/>
        <v>63.54</v>
      </c>
      <c r="DH6" s="34" t="str">
        <f>IF(DH7="","",IF(DH7="-","【-】","【"&amp;SUBSTITUTE(TEXT(DH7,"#,##0.00"),"-","△")&amp;"】"))</f>
        <v>【95.35】</v>
      </c>
      <c r="DI6" s="35" t="str">
        <f>IF(DI7="",NA(),DI7)</f>
        <v>-</v>
      </c>
      <c r="DJ6" s="35" t="str">
        <f t="shared" ref="DJ6:DR6" si="12">IF(DJ7="",NA(),DJ7)</f>
        <v>-</v>
      </c>
      <c r="DK6" s="35" t="str">
        <f t="shared" si="12"/>
        <v>-</v>
      </c>
      <c r="DL6" s="35" t="str">
        <f t="shared" si="12"/>
        <v>-</v>
      </c>
      <c r="DM6" s="35">
        <f t="shared" si="12"/>
        <v>2.48</v>
      </c>
      <c r="DN6" s="35" t="str">
        <f t="shared" si="12"/>
        <v>-</v>
      </c>
      <c r="DO6" s="35" t="str">
        <f t="shared" si="12"/>
        <v>-</v>
      </c>
      <c r="DP6" s="35" t="str">
        <f t="shared" si="12"/>
        <v>-</v>
      </c>
      <c r="DQ6" s="35" t="str">
        <f t="shared" si="12"/>
        <v>-</v>
      </c>
      <c r="DR6" s="35">
        <f t="shared" si="12"/>
        <v>4.83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【0.22】</v>
      </c>
    </row>
    <row r="7" spans="1:148" s="36" customFormat="1" x14ac:dyDescent="0.15">
      <c r="A7" s="28"/>
      <c r="B7" s="37">
        <v>2019</v>
      </c>
      <c r="C7" s="37">
        <v>233625</v>
      </c>
      <c r="D7" s="37">
        <v>46</v>
      </c>
      <c r="E7" s="37">
        <v>17</v>
      </c>
      <c r="F7" s="37">
        <v>1</v>
      </c>
      <c r="G7" s="37">
        <v>0</v>
      </c>
      <c r="H7" s="37" t="s">
        <v>96</v>
      </c>
      <c r="I7" s="37" t="s">
        <v>97</v>
      </c>
      <c r="J7" s="37" t="s">
        <v>98</v>
      </c>
      <c r="K7" s="37" t="s">
        <v>99</v>
      </c>
      <c r="L7" s="37" t="s">
        <v>100</v>
      </c>
      <c r="M7" s="37" t="s">
        <v>101</v>
      </c>
      <c r="N7" s="38" t="s">
        <v>102</v>
      </c>
      <c r="O7" s="38">
        <v>63.79</v>
      </c>
      <c r="P7" s="38">
        <v>44.7</v>
      </c>
      <c r="Q7" s="38">
        <v>96.92</v>
      </c>
      <c r="R7" s="38">
        <v>1894</v>
      </c>
      <c r="S7" s="38">
        <v>34798</v>
      </c>
      <c r="T7" s="38">
        <v>11.19</v>
      </c>
      <c r="U7" s="38">
        <v>3109.74</v>
      </c>
      <c r="V7" s="38">
        <v>15580</v>
      </c>
      <c r="W7" s="38">
        <v>2.48</v>
      </c>
      <c r="X7" s="38">
        <v>6282.26</v>
      </c>
      <c r="Y7" s="38" t="s">
        <v>102</v>
      </c>
      <c r="Z7" s="38" t="s">
        <v>102</v>
      </c>
      <c r="AA7" s="38" t="s">
        <v>102</v>
      </c>
      <c r="AB7" s="38" t="s">
        <v>102</v>
      </c>
      <c r="AC7" s="38">
        <v>97.07</v>
      </c>
      <c r="AD7" s="38" t="s">
        <v>102</v>
      </c>
      <c r="AE7" s="38" t="s">
        <v>102</v>
      </c>
      <c r="AF7" s="38" t="s">
        <v>102</v>
      </c>
      <c r="AG7" s="38" t="s">
        <v>102</v>
      </c>
      <c r="AH7" s="38">
        <v>101.29</v>
      </c>
      <c r="AI7" s="38">
        <v>108.07</v>
      </c>
      <c r="AJ7" s="38" t="s">
        <v>102</v>
      </c>
      <c r="AK7" s="38" t="s">
        <v>102</v>
      </c>
      <c r="AL7" s="38" t="s">
        <v>102</v>
      </c>
      <c r="AM7" s="38" t="s">
        <v>102</v>
      </c>
      <c r="AN7" s="38">
        <v>1.1399999999999999</v>
      </c>
      <c r="AO7" s="38" t="s">
        <v>102</v>
      </c>
      <c r="AP7" s="38" t="s">
        <v>102</v>
      </c>
      <c r="AQ7" s="38" t="s">
        <v>102</v>
      </c>
      <c r="AR7" s="38" t="s">
        <v>102</v>
      </c>
      <c r="AS7" s="38">
        <v>46.03</v>
      </c>
      <c r="AT7" s="38">
        <v>3.09</v>
      </c>
      <c r="AU7" s="38" t="s">
        <v>102</v>
      </c>
      <c r="AV7" s="38" t="s">
        <v>102</v>
      </c>
      <c r="AW7" s="38" t="s">
        <v>102</v>
      </c>
      <c r="AX7" s="38" t="s">
        <v>102</v>
      </c>
      <c r="AY7" s="38">
        <v>97.94</v>
      </c>
      <c r="AZ7" s="38" t="s">
        <v>102</v>
      </c>
      <c r="BA7" s="38" t="s">
        <v>102</v>
      </c>
      <c r="BB7" s="38" t="s">
        <v>102</v>
      </c>
      <c r="BC7" s="38" t="s">
        <v>102</v>
      </c>
      <c r="BD7" s="38">
        <v>159.65</v>
      </c>
      <c r="BE7" s="38">
        <v>69.540000000000006</v>
      </c>
      <c r="BF7" s="38" t="s">
        <v>102</v>
      </c>
      <c r="BG7" s="38" t="s">
        <v>102</v>
      </c>
      <c r="BH7" s="38" t="s">
        <v>102</v>
      </c>
      <c r="BI7" s="38" t="s">
        <v>102</v>
      </c>
      <c r="BJ7" s="38">
        <v>1232.67</v>
      </c>
      <c r="BK7" s="38" t="s">
        <v>102</v>
      </c>
      <c r="BL7" s="38" t="s">
        <v>102</v>
      </c>
      <c r="BM7" s="38" t="s">
        <v>102</v>
      </c>
      <c r="BN7" s="38" t="s">
        <v>102</v>
      </c>
      <c r="BO7" s="38">
        <v>2154.8200000000002</v>
      </c>
      <c r="BP7" s="38">
        <v>682.51</v>
      </c>
      <c r="BQ7" s="38" t="s">
        <v>102</v>
      </c>
      <c r="BR7" s="38" t="s">
        <v>102</v>
      </c>
      <c r="BS7" s="38" t="s">
        <v>102</v>
      </c>
      <c r="BT7" s="38" t="s">
        <v>102</v>
      </c>
      <c r="BU7" s="38">
        <v>67.459999999999994</v>
      </c>
      <c r="BV7" s="38" t="s">
        <v>102</v>
      </c>
      <c r="BW7" s="38" t="s">
        <v>102</v>
      </c>
      <c r="BX7" s="38" t="s">
        <v>102</v>
      </c>
      <c r="BY7" s="38" t="s">
        <v>102</v>
      </c>
      <c r="BZ7" s="38">
        <v>73.63</v>
      </c>
      <c r="CA7" s="38">
        <v>100.34</v>
      </c>
      <c r="CB7" s="38" t="s">
        <v>102</v>
      </c>
      <c r="CC7" s="38" t="s">
        <v>102</v>
      </c>
      <c r="CD7" s="38" t="s">
        <v>102</v>
      </c>
      <c r="CE7" s="38" t="s">
        <v>102</v>
      </c>
      <c r="CF7" s="38">
        <v>150.35</v>
      </c>
      <c r="CG7" s="38" t="s">
        <v>102</v>
      </c>
      <c r="CH7" s="38" t="s">
        <v>102</v>
      </c>
      <c r="CI7" s="38" t="s">
        <v>102</v>
      </c>
      <c r="CJ7" s="38" t="s">
        <v>102</v>
      </c>
      <c r="CK7" s="38">
        <v>193.18</v>
      </c>
      <c r="CL7" s="38">
        <v>136.15</v>
      </c>
      <c r="CM7" s="38" t="s">
        <v>102</v>
      </c>
      <c r="CN7" s="38" t="s">
        <v>102</v>
      </c>
      <c r="CO7" s="38" t="s">
        <v>102</v>
      </c>
      <c r="CP7" s="38" t="s">
        <v>102</v>
      </c>
      <c r="CQ7" s="38" t="s">
        <v>102</v>
      </c>
      <c r="CR7" s="38" t="s">
        <v>102</v>
      </c>
      <c r="CS7" s="38" t="s">
        <v>102</v>
      </c>
      <c r="CT7" s="38" t="s">
        <v>102</v>
      </c>
      <c r="CU7" s="38" t="s">
        <v>102</v>
      </c>
      <c r="CV7" s="38">
        <v>41.81</v>
      </c>
      <c r="CW7" s="38">
        <v>59.64</v>
      </c>
      <c r="CX7" s="38" t="s">
        <v>102</v>
      </c>
      <c r="CY7" s="38" t="s">
        <v>102</v>
      </c>
      <c r="CZ7" s="38" t="s">
        <v>102</v>
      </c>
      <c r="DA7" s="38" t="s">
        <v>102</v>
      </c>
      <c r="DB7" s="38">
        <v>67.36</v>
      </c>
      <c r="DC7" s="38" t="s">
        <v>102</v>
      </c>
      <c r="DD7" s="38" t="s">
        <v>102</v>
      </c>
      <c r="DE7" s="38" t="s">
        <v>102</v>
      </c>
      <c r="DF7" s="38" t="s">
        <v>102</v>
      </c>
      <c r="DG7" s="38">
        <v>63.54</v>
      </c>
      <c r="DH7" s="38">
        <v>95.35</v>
      </c>
      <c r="DI7" s="38" t="s">
        <v>102</v>
      </c>
      <c r="DJ7" s="38" t="s">
        <v>102</v>
      </c>
      <c r="DK7" s="38" t="s">
        <v>102</v>
      </c>
      <c r="DL7" s="38" t="s">
        <v>102</v>
      </c>
      <c r="DM7" s="38">
        <v>2.48</v>
      </c>
      <c r="DN7" s="38" t="s">
        <v>102</v>
      </c>
      <c r="DO7" s="38" t="s">
        <v>102</v>
      </c>
      <c r="DP7" s="38" t="s">
        <v>102</v>
      </c>
      <c r="DQ7" s="38" t="s">
        <v>102</v>
      </c>
      <c r="DR7" s="38">
        <v>4.83</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2021-02-05T04:20:26Z</cp:lastPrinted>
  <dcterms:created xsi:type="dcterms:W3CDTF">2020-12-04T02:27:42Z</dcterms:created>
  <dcterms:modified xsi:type="dcterms:W3CDTF">2021-02-05T06:16:10Z</dcterms:modified>
  <cp:category/>
</cp:coreProperties>
</file>