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99 個人フォルダ\R2\09 伊藤\01_下水道\07_経営比較分析表（修正確認）\47_東浦町\"/>
    </mc:Choice>
  </mc:AlternateContent>
  <workbookProtection workbookAlgorithmName="SHA-512" workbookHashValue="QprH07wZMFqmjrXiHS5vupVdHNF+BSBl9t20jshQk42CbTXomIvXq69+0rnvP+lHcjQERB1PZvhTiTsG62EawA==" workbookSaltValue="peDPPBrFFUOxUkykvixgP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<sst xmlns="http://schemas.openxmlformats.org/spreadsheetml/2006/main" count="320" uniqueCount="116">
  <si>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</si>
  <si>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</si>
  <si>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</si>
  <si>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</si>
  <si>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</si>
  <si>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</si>
  <si>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</si>
  <si>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</si>
  <si>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</si>
  <si>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</si>
  <si>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</si>
  <si>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</si>
  <si>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</si>
  <si>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</si>
  <si>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</si>
  <si>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</si>
  <si>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</si>
  <si>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</si>
  <si>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</si>
  <si>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</si>
  <si>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</si>
  <si>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</si>
  <si>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</si>
  <si>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</si>
  <si>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</si>
  <si>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</si>
  <si>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</si>
  <si>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</si>
  <si>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</si>
  <si>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</si>
  <si>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</si>
  <si>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</si>
  <si>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</si>
  <si>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</si>
  <si>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</si>
  <si>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</si>
  <si>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</si>
  <si>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</si>
  <si>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</si>
  <si>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</si>
  <si>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</si>
  <si>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</si>
  <si>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</si>
  <si>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</si>
  <si>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</si>
  <si>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</si>
  <si>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</si>
  <si>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</si>
  <si>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</si>
  <si>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</si>
  <si>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</si>
  <si>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</si>
  <si>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</si>
  <si>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</si>
  <si>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</si>
  <si>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</si>
  <si>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</si>
  <si>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</si>
  <si>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</si>
  <si>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</si>
  <si>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</si>
  <si>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</si>
  <si>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</si>
  <si>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</si>
  <si>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</si>
  <si>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</si>
  <si>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</si>
  <si>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</si>
  <si>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</si>
  <si>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</si>
  <si>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</si>
  <si>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</si>
  <si>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</si>
  <si>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</si>
  <si>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</si>
  <si>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</si>
  <si>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</si>
  <si>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</si>
  <si>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</si>
  <si>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</si>
  <si>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</si>
  <si>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</si>
  <si>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</si>
  <si>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</si>
  <si>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</si>
  <si>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</si>
  <si>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</si>
  <si>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</si>
  <si>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</si>
  <si>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</si>
  <si>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</si>
  <si>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</si>
  <si>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</si>
  <si>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</si>
  <si>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</si>
  <si>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</si>
  <si>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東浦町</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</si>
  <si>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</si>
  <si>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</si>
  <si>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</si>
  <si>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</si>
  <si>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</si>
  <si>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</si>
  <si>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</si>
  <si>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</si>
  <si>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</si>
  <si>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</si>
  <si>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</si>
  <si>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</si>
  <si>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</si>
  <si>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</si>
  <si>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</si>
  <si>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</si>
  <si>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①有形固定資産減価償却費率は類似団体に比べ非常に低い値となっている。
　②管渠老朽化率は0%であり、耐用年数（50年）を超過した管渠は存在しないものの、今後耐用年数を迎える固定資産が多く存在する。そのため、ストックマネジメント等により老朽化の状況を把握し、計画的な投資計画を通して
③管渠改善率を積極的に上昇させていく必要がある。</t>
    <rPh sb="2" eb="8">
      <t>ユウケイコテイシサン</t>
    </rPh>
    <rPh sb="8" eb="13">
      <t>ゲンカショウキャクヒ</t>
    </rPh>
    <rPh sb="13" eb="14">
      <t>リツ</t>
    </rPh>
    <rPh sb="15" eb="19">
      <t>ルイジダンタイ</t>
    </rPh>
    <rPh sb="20" eb="21">
      <t>クラ</t>
    </rPh>
    <rPh sb="22" eb="24">
      <t>ヒジョウ</t>
    </rPh>
    <rPh sb="25" eb="26">
      <t>ヒク</t>
    </rPh>
    <rPh sb="27" eb="28">
      <t>アタイ</t>
    </rPh>
    <rPh sb="38" eb="44">
      <t>カンキョロウキュウカリツ</t>
    </rPh>
    <rPh sb="51" eb="55">
      <t>タイヨウネンスウ</t>
    </rPh>
    <rPh sb="58" eb="59">
      <t>ネン</t>
    </rPh>
    <rPh sb="61" eb="63">
      <t>チョウカ</t>
    </rPh>
    <rPh sb="65" eb="67">
      <t>カンキョ</t>
    </rPh>
    <rPh sb="68" eb="70">
      <t>ソンザイ</t>
    </rPh>
    <rPh sb="77" eb="79">
      <t>コンゴ</t>
    </rPh>
    <rPh sb="79" eb="83">
      <t>タイヨウネンスウ</t>
    </rPh>
    <rPh sb="84" eb="85">
      <t>ムカ</t>
    </rPh>
    <rPh sb="87" eb="91">
      <t>コテイシサン</t>
    </rPh>
    <rPh sb="92" eb="93">
      <t>オオ</t>
    </rPh>
    <rPh sb="94" eb="96">
      <t>ソンザイ</t>
    </rPh>
    <rPh sb="114" eb="115">
      <t>トウ</t>
    </rPh>
    <rPh sb="118" eb="121">
      <t>ロウキュウカ</t>
    </rPh>
    <rPh sb="122" eb="124">
      <t>ジョウキョウ</t>
    </rPh>
    <rPh sb="125" eb="127">
      <t>ハアク</t>
    </rPh>
    <rPh sb="129" eb="132">
      <t>ケイカクテキ</t>
    </rPh>
    <rPh sb="133" eb="137">
      <t>トウシケイカク</t>
    </rPh>
    <rPh sb="138" eb="139">
      <t>トオ</t>
    </rPh>
    <rPh sb="143" eb="145">
      <t>カンキョ</t>
    </rPh>
    <rPh sb="145" eb="148">
      <t>カイゼンリツ</t>
    </rPh>
    <rPh sb="149" eb="152">
      <t>セッキョクテキ</t>
    </rPh>
    <rPh sb="153" eb="155">
      <t>ジョウショウ</t>
    </rPh>
    <rPh sb="160" eb="162">
      <t>ヒツヨウ</t>
    </rPh>
    <phoneticPr fontId="4"/>
  </si>
  <si>
    <t>　下水道使用料については、今後節水型社会への移行等により減少することが見込まれるため、供用開始後間もない未接続地区の水洗化率の向上を図り、排出量の増加に努める必要がある。　　　                                                                                                                                                                                           また、今後は施設更新に係る費用が増えることが想定されるため、管渠の改善については健全な投資計画を策定し、費用の削減等に努め経費回収率の向上を図る必要がある。
　令和元年度に策定した経営戦略（令和６年度見直し予定）と、令和元年度からの地方公営企業法の適用により、経営の状態をより正確に分析し、将来に渡り事業継続に実効性のある対応策を講じていく必要がある。</t>
    <phoneticPr fontId="4"/>
  </si>
  <si>
    <t>　東浦町下水道事業は令和元年度より地方公営企業法を全部適用したため、今年度より新たな基準で経営比較分析表を作成している。このため、平成30年度以前の指標については記載していない。
　令和元年度の収支については、①経常収支比率が100%以上、②累積欠損金比率が0%であることから健全である。
　しかしながら、③流動比率及び⑤経費回収率が類似団体より低く、④企業債残高対事業規模比率が類似団体より非常に高い数値である。
⑥汚水処理原価が類似団体と同水準であることから、各指標の類似団体との差異は費用の過多ではなく、収益（から生じる流動資産）が過少であることと考えられる。
　このため、下水道の未接続世帯への啓発等を通した⑧水洗化率の向上や、下水道使用料金改定の検討、新たな財源の確保の検討等を行う必要がある。
　なお、本町は流域下水道により下水の処理を行っており、町単独で処理場を有しないことから、⑦施設利用率については算定されない。</t>
    <rPh sb="1" eb="4">
      <t>ヒガシウラチョウ</t>
    </rPh>
    <rPh sb="4" eb="9">
      <t>ゲスイドウジギョウ</t>
    </rPh>
    <rPh sb="10" eb="15">
      <t>レイワガンネンド</t>
    </rPh>
    <rPh sb="17" eb="24">
      <t>チホウコウエイキギョウホウ</t>
    </rPh>
    <rPh sb="25" eb="29">
      <t>ゼンブテキヨウ</t>
    </rPh>
    <rPh sb="34" eb="37">
      <t>コンネンド</t>
    </rPh>
    <rPh sb="39" eb="40">
      <t>アラ</t>
    </rPh>
    <rPh sb="42" eb="44">
      <t>キジュン</t>
    </rPh>
    <rPh sb="45" eb="52">
      <t>ケイエイヒカクブンセキヒョウ</t>
    </rPh>
    <rPh sb="53" eb="55">
      <t>サクセイ</t>
    </rPh>
    <rPh sb="65" eb="67">
      <t>ヘイセイ</t>
    </rPh>
    <rPh sb="69" eb="71">
      <t>ネンド</t>
    </rPh>
    <rPh sb="71" eb="73">
      <t>イゼン</t>
    </rPh>
    <rPh sb="74" eb="76">
      <t>シヒョウ</t>
    </rPh>
    <rPh sb="81" eb="83">
      <t>キサイ</t>
    </rPh>
    <rPh sb="92" eb="94">
      <t>レイワ</t>
    </rPh>
    <rPh sb="94" eb="96">
      <t>ガンネン</t>
    </rPh>
    <rPh sb="96" eb="97">
      <t>ド</t>
    </rPh>
    <rPh sb="98" eb="100">
      <t>シュウシ</t>
    </rPh>
    <rPh sb="107" eb="113">
      <t>ケイジョウシュウシヒリツ</t>
    </rPh>
    <rPh sb="118" eb="120">
      <t>イジョウ</t>
    </rPh>
    <rPh sb="122" eb="127">
      <t>ルイセキケッソンキン</t>
    </rPh>
    <rPh sb="127" eb="129">
      <t>ヒリツ</t>
    </rPh>
    <rPh sb="139" eb="141">
      <t>ケンゼン</t>
    </rPh>
    <rPh sb="155" eb="159">
      <t>リュウドウヒリツ</t>
    </rPh>
    <rPh sb="159" eb="160">
      <t>オヨ</t>
    </rPh>
    <rPh sb="210" eb="214">
      <t>オスイショリ</t>
    </rPh>
    <rPh sb="214" eb="216">
      <t>ゲンカ</t>
    </rPh>
    <rPh sb="217" eb="221">
      <t>ルイジダンタイ</t>
    </rPh>
    <rPh sb="222" eb="225">
      <t>ドウスイジュン</t>
    </rPh>
    <rPh sb="233" eb="234">
      <t>カク</t>
    </rPh>
    <rPh sb="234" eb="236">
      <t>シヒョウ</t>
    </rPh>
    <rPh sb="237" eb="241">
      <t>ルイジダンタイ</t>
    </rPh>
    <rPh sb="243" eb="245">
      <t>サイ</t>
    </rPh>
    <rPh sb="246" eb="248">
      <t>ヒヨウ</t>
    </rPh>
    <rPh sb="249" eb="251">
      <t>カタ</t>
    </rPh>
    <rPh sb="256" eb="258">
      <t>シュウエキ</t>
    </rPh>
    <rPh sb="261" eb="262">
      <t>ショウ</t>
    </rPh>
    <rPh sb="264" eb="268">
      <t>リュウドウシサン</t>
    </rPh>
    <rPh sb="270" eb="272">
      <t>カショウ</t>
    </rPh>
    <rPh sb="278" eb="279">
      <t>カンガ</t>
    </rPh>
    <rPh sb="291" eb="294">
      <t>ゲスイドウ</t>
    </rPh>
    <rPh sb="295" eb="298">
      <t>ミセツゾク</t>
    </rPh>
    <rPh sb="298" eb="300">
      <t>セタイ</t>
    </rPh>
    <rPh sb="302" eb="304">
      <t>ケイハツ</t>
    </rPh>
    <rPh sb="304" eb="305">
      <t>ナド</t>
    </rPh>
    <rPh sb="306" eb="307">
      <t>トオ</t>
    </rPh>
    <rPh sb="310" eb="314">
      <t>スイセンカリツ</t>
    </rPh>
    <rPh sb="315" eb="317">
      <t>コウジョウ</t>
    </rPh>
    <rPh sb="319" eb="325">
      <t>ゲスイドウシヨウリョウ</t>
    </rPh>
    <rPh sb="325" eb="326">
      <t>キン</t>
    </rPh>
    <rPh sb="326" eb="328">
      <t>カイテイ</t>
    </rPh>
    <rPh sb="329" eb="331">
      <t>ケントウ</t>
    </rPh>
    <rPh sb="332" eb="333">
      <t>アラ</t>
    </rPh>
    <rPh sb="335" eb="337">
      <t>ザイゲン</t>
    </rPh>
    <rPh sb="338" eb="340">
      <t>カクホ</t>
    </rPh>
    <rPh sb="341" eb="343">
      <t>ケントウ</t>
    </rPh>
    <rPh sb="343" eb="344">
      <t>ナド</t>
    </rPh>
    <rPh sb="345" eb="346">
      <t>オコナ</t>
    </rPh>
    <rPh sb="347" eb="349">
      <t>ヒツヨウ</t>
    </rPh>
    <rPh sb="359" eb="361">
      <t>ホンチョウ</t>
    </rPh>
    <rPh sb="362" eb="367">
      <t>リュウイキゲスイドウ</t>
    </rPh>
    <rPh sb="370" eb="372">
      <t>ゲスイ</t>
    </rPh>
    <rPh sb="373" eb="375">
      <t>ショリ</t>
    </rPh>
    <rPh sb="376" eb="377">
      <t>オコナ</t>
    </rPh>
    <rPh sb="382" eb="383">
      <t>チョウ</t>
    </rPh>
    <rPh sb="383" eb="385">
      <t>タンドク</t>
    </rPh>
    <rPh sb="386" eb="389">
      <t>ショリジョウ</t>
    </rPh>
    <rPh sb="390" eb="391">
      <t>ユウ</t>
    </rPh>
    <rPh sb="400" eb="402">
      <t>シセツ</t>
    </rPh>
    <rPh sb="402" eb="405">
      <t>リヨウリツ</t>
    </rPh>
    <rPh sb="410" eb="412">
      <t>サンテイ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</si>
</sst>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0.91</c:v>
                </c:pt>
              </c:numCache>
            </c:numRef>
          </c:val>
          <c:extLst>
            <c:ext xmlns:c16="http://schemas.microsoft.com/office/drawing/2014/chart" uri="{C3380CC4-5D6E-409C-BE32-E72D297353CC}">
              <c16:uniqueId val="{00000000-F511-4C69-9B17-5B4E877DA90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0.12</c:v>
                </c:pt>
              </c:numCache>
            </c:numRef>
          </c:val>
          <c:smooth val="0"/>
          <c:extLst>
            <c:ext xmlns:c16="http://schemas.microsoft.com/office/drawing/2014/chart" uri="{C3380CC4-5D6E-409C-BE32-E72D297353CC}">
              <c16:uniqueId val="{00000001-F511-4C69-9B17-5B4E877DA90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31-46A5-BE92-E5BC9753749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57.04</c:v>
                </c:pt>
              </c:numCache>
            </c:numRef>
          </c:val>
          <c:smooth val="0"/>
          <c:extLst>
            <c:ext xmlns:c16="http://schemas.microsoft.com/office/drawing/2014/chart" uri="{C3380CC4-5D6E-409C-BE32-E72D297353CC}">
              <c16:uniqueId val="{00000001-5331-46A5-BE92-E5BC9753749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83.56</c:v>
                </c:pt>
              </c:numCache>
            </c:numRef>
          </c:val>
          <c:extLst>
            <c:ext xmlns:c16="http://schemas.microsoft.com/office/drawing/2014/chart" uri="{C3380CC4-5D6E-409C-BE32-E72D297353CC}">
              <c16:uniqueId val="{00000000-E342-46C6-84B3-F25E8BE5D20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93.73</c:v>
                </c:pt>
              </c:numCache>
            </c:numRef>
          </c:val>
          <c:smooth val="0"/>
          <c:extLst>
            <c:ext xmlns:c16="http://schemas.microsoft.com/office/drawing/2014/chart" uri="{C3380CC4-5D6E-409C-BE32-E72D297353CC}">
              <c16:uniqueId val="{00000001-E342-46C6-84B3-F25E8BE5D20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107.99</c:v>
                </c:pt>
              </c:numCache>
            </c:numRef>
          </c:val>
          <c:extLst>
            <c:ext xmlns:c16="http://schemas.microsoft.com/office/drawing/2014/chart" uri="{C3380CC4-5D6E-409C-BE32-E72D297353CC}">
              <c16:uniqueId val="{00000000-F3E2-491E-B11A-E57D28EC115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106.32</c:v>
                </c:pt>
              </c:numCache>
            </c:numRef>
          </c:val>
          <c:smooth val="0"/>
          <c:extLst>
            <c:ext xmlns:c16="http://schemas.microsoft.com/office/drawing/2014/chart" uri="{C3380CC4-5D6E-409C-BE32-E72D297353CC}">
              <c16:uniqueId val="{00000001-F3E2-491E-B11A-E57D28EC115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3.74</c:v>
                </c:pt>
              </c:numCache>
            </c:numRef>
          </c:val>
          <c:extLst>
            <c:ext xmlns:c16="http://schemas.microsoft.com/office/drawing/2014/chart" uri="{C3380CC4-5D6E-409C-BE32-E72D297353CC}">
              <c16:uniqueId val="{00000000-A1D1-4D9A-B1EC-D298C6C8B18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21.22</c:v>
                </c:pt>
              </c:numCache>
            </c:numRef>
          </c:val>
          <c:smooth val="0"/>
          <c:extLst>
            <c:ext xmlns:c16="http://schemas.microsoft.com/office/drawing/2014/chart" uri="{C3380CC4-5D6E-409C-BE32-E72D297353CC}">
              <c16:uniqueId val="{00000001-A1D1-4D9A-B1EC-D298C6C8B18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C01-4834-BBBE-F444D12C2E0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0.83</c:v>
                </c:pt>
              </c:numCache>
            </c:numRef>
          </c:val>
          <c:smooth val="0"/>
          <c:extLst>
            <c:ext xmlns:c16="http://schemas.microsoft.com/office/drawing/2014/chart" uri="{C3380CC4-5D6E-409C-BE32-E72D297353CC}">
              <c16:uniqueId val="{00000001-BC01-4834-BBBE-F444D12C2E0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189-4FBF-A9C1-A3E7A00546A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1.35</c:v>
                </c:pt>
              </c:numCache>
            </c:numRef>
          </c:val>
          <c:smooth val="0"/>
          <c:extLst>
            <c:ext xmlns:c16="http://schemas.microsoft.com/office/drawing/2014/chart" uri="{C3380CC4-5D6E-409C-BE32-E72D297353CC}">
              <c16:uniqueId val="{00000001-4189-4FBF-A9C1-A3E7A00546A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26.43</c:v>
                </c:pt>
              </c:numCache>
            </c:numRef>
          </c:val>
          <c:extLst>
            <c:ext xmlns:c16="http://schemas.microsoft.com/office/drawing/2014/chart" uri="{C3380CC4-5D6E-409C-BE32-E72D297353CC}">
              <c16:uniqueId val="{00000000-79BE-4E3F-9C3A-803B38438AE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71.540000000000006</c:v>
                </c:pt>
              </c:numCache>
            </c:numRef>
          </c:val>
          <c:smooth val="0"/>
          <c:extLst>
            <c:ext xmlns:c16="http://schemas.microsoft.com/office/drawing/2014/chart" uri="{C3380CC4-5D6E-409C-BE32-E72D297353CC}">
              <c16:uniqueId val="{00000001-79BE-4E3F-9C3A-803B38438AE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1132.5</c:v>
                </c:pt>
              </c:numCache>
            </c:numRef>
          </c:val>
          <c:extLst>
            <c:ext xmlns:c16="http://schemas.microsoft.com/office/drawing/2014/chart" uri="{C3380CC4-5D6E-409C-BE32-E72D297353CC}">
              <c16:uniqueId val="{00000000-4952-4071-A7FE-FE0992F380A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653.69000000000005</c:v>
                </c:pt>
              </c:numCache>
            </c:numRef>
          </c:val>
          <c:smooth val="0"/>
          <c:extLst>
            <c:ext xmlns:c16="http://schemas.microsoft.com/office/drawing/2014/chart" uri="{C3380CC4-5D6E-409C-BE32-E72D297353CC}">
              <c16:uniqueId val="{00000001-4952-4071-A7FE-FE0992F380A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60.07</c:v>
                </c:pt>
              </c:numCache>
            </c:numRef>
          </c:val>
          <c:extLst>
            <c:ext xmlns:c16="http://schemas.microsoft.com/office/drawing/2014/chart" uri="{C3380CC4-5D6E-409C-BE32-E72D297353CC}">
              <c16:uniqueId val="{00000000-0663-46B4-8990-3D1902B0E32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88.05</c:v>
                </c:pt>
              </c:numCache>
            </c:numRef>
          </c:val>
          <c:smooth val="0"/>
          <c:extLst>
            <c:ext xmlns:c16="http://schemas.microsoft.com/office/drawing/2014/chart" uri="{C3380CC4-5D6E-409C-BE32-E72D297353CC}">
              <c16:uniqueId val="{00000001-0663-46B4-8990-3D1902B0E32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154.44999999999999</c:v>
                </c:pt>
              </c:numCache>
            </c:numRef>
          </c:val>
          <c:extLst>
            <c:ext xmlns:c16="http://schemas.microsoft.com/office/drawing/2014/chart" uri="{C3380CC4-5D6E-409C-BE32-E72D297353CC}">
              <c16:uniqueId val="{00000000-37EB-40C6-B2C1-CE1D5A112DC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141.15</c:v>
                </c:pt>
              </c:numCache>
            </c:numRef>
          </c:val>
          <c:smooth val="0"/>
          <c:extLst>
            <c:ext xmlns:c16="http://schemas.microsoft.com/office/drawing/2014/chart" uri="{C3380CC4-5D6E-409C-BE32-E72D297353CC}">
              <c16:uniqueId val="{00000001-37EB-40C6-B2C1-CE1D5A112DC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愛知県　東浦町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Bc1</v>
      </c>
      <c r="X8" s="72"/>
      <c r="Y8" s="72"/>
      <c r="Z8" s="72"/>
      <c r="AA8" s="72"/>
      <c r="AB8" s="72"/>
      <c r="AC8" s="72"/>
      <c r="AD8" s="73" t="str">
        <f>データ!$M$6</f>
        <v>非設置</v>
      </c>
      <c r="AE8" s="73"/>
      <c r="AF8" s="73"/>
      <c r="AG8" s="73"/>
      <c r="AH8" s="73"/>
      <c r="AI8" s="73"/>
      <c r="AJ8" s="73"/>
      <c r="AK8" s="3"/>
      <c r="AL8" s="69">
        <f>データ!S6</f>
        <v>50168</v>
      </c>
      <c r="AM8" s="69"/>
      <c r="AN8" s="69"/>
      <c r="AO8" s="69"/>
      <c r="AP8" s="69"/>
      <c r="AQ8" s="69"/>
      <c r="AR8" s="69"/>
      <c r="AS8" s="69"/>
      <c r="AT8" s="68">
        <f>データ!T6</f>
        <v>31.14</v>
      </c>
      <c r="AU8" s="68"/>
      <c r="AV8" s="68"/>
      <c r="AW8" s="68"/>
      <c r="AX8" s="68"/>
      <c r="AY8" s="68"/>
      <c r="AZ8" s="68"/>
      <c r="BA8" s="68"/>
      <c r="BB8" s="68">
        <f>データ!U6</f>
        <v>1611.05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68.25</v>
      </c>
      <c r="J10" s="68"/>
      <c r="K10" s="68"/>
      <c r="L10" s="68"/>
      <c r="M10" s="68"/>
      <c r="N10" s="68"/>
      <c r="O10" s="68"/>
      <c r="P10" s="68">
        <f>データ!P6</f>
        <v>86.3</v>
      </c>
      <c r="Q10" s="68"/>
      <c r="R10" s="68"/>
      <c r="S10" s="68"/>
      <c r="T10" s="68"/>
      <c r="U10" s="68"/>
      <c r="V10" s="68"/>
      <c r="W10" s="68">
        <f>データ!Q6</f>
        <v>93.12</v>
      </c>
      <c r="X10" s="68"/>
      <c r="Y10" s="68"/>
      <c r="Z10" s="68"/>
      <c r="AA10" s="68"/>
      <c r="AB10" s="68"/>
      <c r="AC10" s="68"/>
      <c r="AD10" s="69">
        <f>データ!R6</f>
        <v>1760</v>
      </c>
      <c r="AE10" s="69"/>
      <c r="AF10" s="69"/>
      <c r="AG10" s="69"/>
      <c r="AH10" s="69"/>
      <c r="AI10" s="69"/>
      <c r="AJ10" s="69"/>
      <c r="AK10" s="2"/>
      <c r="AL10" s="69">
        <f>データ!V6</f>
        <v>43285</v>
      </c>
      <c r="AM10" s="69"/>
      <c r="AN10" s="69"/>
      <c r="AO10" s="69"/>
      <c r="AP10" s="69"/>
      <c r="AQ10" s="69"/>
      <c r="AR10" s="69"/>
      <c r="AS10" s="69"/>
      <c r="AT10" s="68">
        <f>データ!W6</f>
        <v>6.71</v>
      </c>
      <c r="AU10" s="68"/>
      <c r="AV10" s="68"/>
      <c r="AW10" s="68"/>
      <c r="AX10" s="68"/>
      <c r="AY10" s="68"/>
      <c r="AZ10" s="68"/>
      <c r="BA10" s="68"/>
      <c r="BB10" s="68">
        <f>データ!X6</f>
        <v>6450.82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ljg4kq+66ewACqSM8+RFGWLYNy6JaCoADnbdoZYKXq9jQ5OhJkrsUu0rZGEStZHvWxF0V23QTpkoQTHj2MfC7w==" saltValue="IkJx5S8cEtMXIizYy59rw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234427</v>
      </c>
      <c r="D6" s="33">
        <f t="shared" si="3"/>
        <v>46</v>
      </c>
      <c r="E6" s="33">
        <f t="shared" si="3"/>
        <v>17</v>
      </c>
      <c r="F6" s="33">
        <f t="shared" si="3"/>
        <v>1</v>
      </c>
      <c r="G6" s="33">
        <f t="shared" si="3"/>
        <v>0</v>
      </c>
      <c r="H6" s="33" t="str">
        <f t="shared" si="3"/>
        <v>愛知県　東浦町</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68.25</v>
      </c>
      <c r="P6" s="34">
        <f t="shared" si="3"/>
        <v>86.3</v>
      </c>
      <c r="Q6" s="34">
        <f t="shared" si="3"/>
        <v>93.12</v>
      </c>
      <c r="R6" s="34">
        <f t="shared" si="3"/>
        <v>1760</v>
      </c>
      <c r="S6" s="34">
        <f t="shared" si="3"/>
        <v>50168</v>
      </c>
      <c r="T6" s="34">
        <f t="shared" si="3"/>
        <v>31.14</v>
      </c>
      <c r="U6" s="34">
        <f t="shared" si="3"/>
        <v>1611.05</v>
      </c>
      <c r="V6" s="34">
        <f t="shared" si="3"/>
        <v>43285</v>
      </c>
      <c r="W6" s="34">
        <f t="shared" si="3"/>
        <v>6.71</v>
      </c>
      <c r="X6" s="34">
        <f t="shared" si="3"/>
        <v>6450.82</v>
      </c>
      <c r="Y6" s="35" t="str">
        <f>IF(Y7="",NA(),Y7)</f>
        <v>-</v>
      </c>
      <c r="Z6" s="35" t="str">
        <f t="shared" ref="Z6:AH6" si="4">IF(Z7="",NA(),Z7)</f>
        <v>-</v>
      </c>
      <c r="AA6" s="35" t="str">
        <f t="shared" si="4"/>
        <v>-</v>
      </c>
      <c r="AB6" s="35" t="str">
        <f t="shared" si="4"/>
        <v>-</v>
      </c>
      <c r="AC6" s="35">
        <f t="shared" si="4"/>
        <v>107.99</v>
      </c>
      <c r="AD6" s="35" t="str">
        <f t="shared" si="4"/>
        <v>-</v>
      </c>
      <c r="AE6" s="35" t="str">
        <f t="shared" si="4"/>
        <v>-</v>
      </c>
      <c r="AF6" s="35" t="str">
        <f t="shared" si="4"/>
        <v>-</v>
      </c>
      <c r="AG6" s="35" t="str">
        <f t="shared" si="4"/>
        <v>-</v>
      </c>
      <c r="AH6" s="35">
        <f t="shared" si="4"/>
        <v>106.32</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1.35</v>
      </c>
      <c r="AT6" s="34" t="str">
        <f>IF(AT7="","",IF(AT7="-","【-】","【"&amp;SUBSTITUTE(TEXT(AT7,"#,##0.00"),"-","△")&amp;"】"))</f>
        <v>【3.09】</v>
      </c>
      <c r="AU6" s="35" t="str">
        <f>IF(AU7="",NA(),AU7)</f>
        <v>-</v>
      </c>
      <c r="AV6" s="35" t="str">
        <f t="shared" ref="AV6:BD6" si="6">IF(AV7="",NA(),AV7)</f>
        <v>-</v>
      </c>
      <c r="AW6" s="35" t="str">
        <f t="shared" si="6"/>
        <v>-</v>
      </c>
      <c r="AX6" s="35" t="str">
        <f t="shared" si="6"/>
        <v>-</v>
      </c>
      <c r="AY6" s="35">
        <f t="shared" si="6"/>
        <v>26.43</v>
      </c>
      <c r="AZ6" s="35" t="str">
        <f t="shared" si="6"/>
        <v>-</v>
      </c>
      <c r="BA6" s="35" t="str">
        <f t="shared" si="6"/>
        <v>-</v>
      </c>
      <c r="BB6" s="35" t="str">
        <f t="shared" si="6"/>
        <v>-</v>
      </c>
      <c r="BC6" s="35" t="str">
        <f t="shared" si="6"/>
        <v>-</v>
      </c>
      <c r="BD6" s="35">
        <f t="shared" si="6"/>
        <v>71.540000000000006</v>
      </c>
      <c r="BE6" s="34" t="str">
        <f>IF(BE7="","",IF(BE7="-","【-】","【"&amp;SUBSTITUTE(TEXT(BE7,"#,##0.00"),"-","△")&amp;"】"))</f>
        <v>【69.54】</v>
      </c>
      <c r="BF6" s="35" t="str">
        <f>IF(BF7="",NA(),BF7)</f>
        <v>-</v>
      </c>
      <c r="BG6" s="35" t="str">
        <f t="shared" ref="BG6:BO6" si="7">IF(BG7="",NA(),BG7)</f>
        <v>-</v>
      </c>
      <c r="BH6" s="35" t="str">
        <f t="shared" si="7"/>
        <v>-</v>
      </c>
      <c r="BI6" s="35" t="str">
        <f t="shared" si="7"/>
        <v>-</v>
      </c>
      <c r="BJ6" s="35">
        <f t="shared" si="7"/>
        <v>1132.5</v>
      </c>
      <c r="BK6" s="35" t="str">
        <f t="shared" si="7"/>
        <v>-</v>
      </c>
      <c r="BL6" s="35" t="str">
        <f t="shared" si="7"/>
        <v>-</v>
      </c>
      <c r="BM6" s="35" t="str">
        <f t="shared" si="7"/>
        <v>-</v>
      </c>
      <c r="BN6" s="35" t="str">
        <f t="shared" si="7"/>
        <v>-</v>
      </c>
      <c r="BO6" s="35">
        <f t="shared" si="7"/>
        <v>653.69000000000005</v>
      </c>
      <c r="BP6" s="34" t="str">
        <f>IF(BP7="","",IF(BP7="-","【-】","【"&amp;SUBSTITUTE(TEXT(BP7,"#,##0.00"),"-","△")&amp;"】"))</f>
        <v>【682.51】</v>
      </c>
      <c r="BQ6" s="35" t="str">
        <f>IF(BQ7="",NA(),BQ7)</f>
        <v>-</v>
      </c>
      <c r="BR6" s="35" t="str">
        <f t="shared" ref="BR6:BZ6" si="8">IF(BR7="",NA(),BR7)</f>
        <v>-</v>
      </c>
      <c r="BS6" s="35" t="str">
        <f t="shared" si="8"/>
        <v>-</v>
      </c>
      <c r="BT6" s="35" t="str">
        <f t="shared" si="8"/>
        <v>-</v>
      </c>
      <c r="BU6" s="35">
        <f t="shared" si="8"/>
        <v>60.07</v>
      </c>
      <c r="BV6" s="35" t="str">
        <f t="shared" si="8"/>
        <v>-</v>
      </c>
      <c r="BW6" s="35" t="str">
        <f t="shared" si="8"/>
        <v>-</v>
      </c>
      <c r="BX6" s="35" t="str">
        <f t="shared" si="8"/>
        <v>-</v>
      </c>
      <c r="BY6" s="35" t="str">
        <f t="shared" si="8"/>
        <v>-</v>
      </c>
      <c r="BZ6" s="35">
        <f t="shared" si="8"/>
        <v>88.05</v>
      </c>
      <c r="CA6" s="34" t="str">
        <f>IF(CA7="","",IF(CA7="-","【-】","【"&amp;SUBSTITUTE(TEXT(CA7,"#,##0.00"),"-","△")&amp;"】"))</f>
        <v>【100.34】</v>
      </c>
      <c r="CB6" s="35" t="str">
        <f>IF(CB7="",NA(),CB7)</f>
        <v>-</v>
      </c>
      <c r="CC6" s="35" t="str">
        <f t="shared" ref="CC6:CK6" si="9">IF(CC7="",NA(),CC7)</f>
        <v>-</v>
      </c>
      <c r="CD6" s="35" t="str">
        <f t="shared" si="9"/>
        <v>-</v>
      </c>
      <c r="CE6" s="35" t="str">
        <f t="shared" si="9"/>
        <v>-</v>
      </c>
      <c r="CF6" s="35">
        <f t="shared" si="9"/>
        <v>154.44999999999999</v>
      </c>
      <c r="CG6" s="35" t="str">
        <f t="shared" si="9"/>
        <v>-</v>
      </c>
      <c r="CH6" s="35" t="str">
        <f t="shared" si="9"/>
        <v>-</v>
      </c>
      <c r="CI6" s="35" t="str">
        <f t="shared" si="9"/>
        <v>-</v>
      </c>
      <c r="CJ6" s="35" t="str">
        <f t="shared" si="9"/>
        <v>-</v>
      </c>
      <c r="CK6" s="35">
        <f t="shared" si="9"/>
        <v>141.15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57.04</v>
      </c>
      <c r="CW6" s="34" t="str">
        <f>IF(CW7="","",IF(CW7="-","【-】","【"&amp;SUBSTITUTE(TEXT(CW7,"#,##0.00"),"-","△")&amp;"】"))</f>
        <v>【59.64】</v>
      </c>
      <c r="CX6" s="35" t="str">
        <f>IF(CX7="",NA(),CX7)</f>
        <v>-</v>
      </c>
      <c r="CY6" s="35" t="str">
        <f t="shared" ref="CY6:DG6" si="11">IF(CY7="",NA(),CY7)</f>
        <v>-</v>
      </c>
      <c r="CZ6" s="35" t="str">
        <f t="shared" si="11"/>
        <v>-</v>
      </c>
      <c r="DA6" s="35" t="str">
        <f t="shared" si="11"/>
        <v>-</v>
      </c>
      <c r="DB6" s="35">
        <f t="shared" si="11"/>
        <v>83.56</v>
      </c>
      <c r="DC6" s="35" t="str">
        <f t="shared" si="11"/>
        <v>-</v>
      </c>
      <c r="DD6" s="35" t="str">
        <f t="shared" si="11"/>
        <v>-</v>
      </c>
      <c r="DE6" s="35" t="str">
        <f t="shared" si="11"/>
        <v>-</v>
      </c>
      <c r="DF6" s="35" t="str">
        <f t="shared" si="11"/>
        <v>-</v>
      </c>
      <c r="DG6" s="35">
        <f t="shared" si="11"/>
        <v>93.73</v>
      </c>
      <c r="DH6" s="34" t="str">
        <f>IF(DH7="","",IF(DH7="-","【-】","【"&amp;SUBSTITUTE(TEXT(DH7,"#,##0.00"),"-","△")&amp;"】"))</f>
        <v>【95.35】</v>
      </c>
      <c r="DI6" s="35" t="str">
        <f>IF(DI7="",NA(),DI7)</f>
        <v>-</v>
      </c>
      <c r="DJ6" s="35" t="str">
        <f t="shared" ref="DJ6:DR6" si="12">IF(DJ7="",NA(),DJ7)</f>
        <v>-</v>
      </c>
      <c r="DK6" s="35" t="str">
        <f t="shared" si="12"/>
        <v>-</v>
      </c>
      <c r="DL6" s="35" t="str">
        <f t="shared" si="12"/>
        <v>-</v>
      </c>
      <c r="DM6" s="35">
        <f t="shared" si="12"/>
        <v>3.74</v>
      </c>
      <c r="DN6" s="35" t="str">
        <f t="shared" si="12"/>
        <v>-</v>
      </c>
      <c r="DO6" s="35" t="str">
        <f t="shared" si="12"/>
        <v>-</v>
      </c>
      <c r="DP6" s="35" t="str">
        <f t="shared" si="12"/>
        <v>-</v>
      </c>
      <c r="DQ6" s="35" t="str">
        <f t="shared" si="12"/>
        <v>-</v>
      </c>
      <c r="DR6" s="35">
        <f t="shared" si="12"/>
        <v>21.22</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0.83</v>
      </c>
      <c r="ED6" s="34" t="str">
        <f>IF(ED7="","",IF(ED7="-","【-】","【"&amp;SUBSTITUTE(TEXT(ED7,"#,##0.00"),"-","△")&amp;"】"))</f>
        <v>【5.90】</v>
      </c>
      <c r="EE6" s="35" t="str">
        <f>IF(EE7="",NA(),EE7)</f>
        <v>-</v>
      </c>
      <c r="EF6" s="35" t="str">
        <f t="shared" ref="EF6:EN6" si="14">IF(EF7="",NA(),EF7)</f>
        <v>-</v>
      </c>
      <c r="EG6" s="35" t="str">
        <f t="shared" si="14"/>
        <v>-</v>
      </c>
      <c r="EH6" s="35" t="str">
        <f t="shared" si="14"/>
        <v>-</v>
      </c>
      <c r="EI6" s="35">
        <f t="shared" si="14"/>
        <v>0.91</v>
      </c>
      <c r="EJ6" s="35" t="str">
        <f t="shared" si="14"/>
        <v>-</v>
      </c>
      <c r="EK6" s="35" t="str">
        <f t="shared" si="14"/>
        <v>-</v>
      </c>
      <c r="EL6" s="35" t="str">
        <f t="shared" si="14"/>
        <v>-</v>
      </c>
      <c r="EM6" s="35" t="str">
        <f t="shared" si="14"/>
        <v>-</v>
      </c>
      <c r="EN6" s="35">
        <f t="shared" si="14"/>
        <v>0.12</v>
      </c>
      <c r="EO6" s="34" t="str">
        <f>IF(EO7="","",IF(EO7="-","【-】","【"&amp;SUBSTITUTE(TEXT(EO7,"#,##0.00"),"-","△")&amp;"】"))</f>
        <v>【0.22】</v>
      </c>
    </row>
    <row r="7" spans="1:148" s="36" customFormat="1" x14ac:dyDescent="0.15">
      <c r="A7" s="28"/>
      <c r="B7" s="37">
        <v>2019</v>
      </c>
      <c r="C7" s="37">
        <v>234427</v>
      </c>
      <c r="D7" s="37">
        <v>46</v>
      </c>
      <c r="E7" s="37">
        <v>17</v>
      </c>
      <c r="F7" s="37">
        <v>1</v>
      </c>
      <c r="G7" s="37">
        <v>0</v>
      </c>
      <c r="H7" s="37" t="s">
        <v>96</v>
      </c>
      <c r="I7" s="37" t="s">
        <v>97</v>
      </c>
      <c r="J7" s="37" t="s">
        <v>98</v>
      </c>
      <c r="K7" s="37" t="s">
        <v>99</v>
      </c>
      <c r="L7" s="37" t="s">
        <v>100</v>
      </c>
      <c r="M7" s="37" t="s">
        <v>101</v>
      </c>
      <c r="N7" s="38" t="s">
        <v>102</v>
      </c>
      <c r="O7" s="38">
        <v>68.25</v>
      </c>
      <c r="P7" s="38">
        <v>86.3</v>
      </c>
      <c r="Q7" s="38">
        <v>93.12</v>
      </c>
      <c r="R7" s="38">
        <v>1760</v>
      </c>
      <c r="S7" s="38">
        <v>50168</v>
      </c>
      <c r="T7" s="38">
        <v>31.14</v>
      </c>
      <c r="U7" s="38">
        <v>1611.05</v>
      </c>
      <c r="V7" s="38">
        <v>43285</v>
      </c>
      <c r="W7" s="38">
        <v>6.71</v>
      </c>
      <c r="X7" s="38">
        <v>6450.82</v>
      </c>
      <c r="Y7" s="38" t="s">
        <v>102</v>
      </c>
      <c r="Z7" s="38" t="s">
        <v>102</v>
      </c>
      <c r="AA7" s="38" t="s">
        <v>102</v>
      </c>
      <c r="AB7" s="38" t="s">
        <v>102</v>
      </c>
      <c r="AC7" s="38">
        <v>107.99</v>
      </c>
      <c r="AD7" s="38" t="s">
        <v>102</v>
      </c>
      <c r="AE7" s="38" t="s">
        <v>102</v>
      </c>
      <c r="AF7" s="38" t="s">
        <v>102</v>
      </c>
      <c r="AG7" s="38" t="s">
        <v>102</v>
      </c>
      <c r="AH7" s="38">
        <v>106.32</v>
      </c>
      <c r="AI7" s="38">
        <v>108.07</v>
      </c>
      <c r="AJ7" s="38" t="s">
        <v>102</v>
      </c>
      <c r="AK7" s="38" t="s">
        <v>102</v>
      </c>
      <c r="AL7" s="38" t="s">
        <v>102</v>
      </c>
      <c r="AM7" s="38" t="s">
        <v>102</v>
      </c>
      <c r="AN7" s="38">
        <v>0</v>
      </c>
      <c r="AO7" s="38" t="s">
        <v>102</v>
      </c>
      <c r="AP7" s="38" t="s">
        <v>102</v>
      </c>
      <c r="AQ7" s="38" t="s">
        <v>102</v>
      </c>
      <c r="AR7" s="38" t="s">
        <v>102</v>
      </c>
      <c r="AS7" s="38">
        <v>1.35</v>
      </c>
      <c r="AT7" s="38">
        <v>3.09</v>
      </c>
      <c r="AU7" s="38" t="s">
        <v>102</v>
      </c>
      <c r="AV7" s="38" t="s">
        <v>102</v>
      </c>
      <c r="AW7" s="38" t="s">
        <v>102</v>
      </c>
      <c r="AX7" s="38" t="s">
        <v>102</v>
      </c>
      <c r="AY7" s="38">
        <v>26.43</v>
      </c>
      <c r="AZ7" s="38" t="s">
        <v>102</v>
      </c>
      <c r="BA7" s="38" t="s">
        <v>102</v>
      </c>
      <c r="BB7" s="38" t="s">
        <v>102</v>
      </c>
      <c r="BC7" s="38" t="s">
        <v>102</v>
      </c>
      <c r="BD7" s="38">
        <v>71.540000000000006</v>
      </c>
      <c r="BE7" s="38">
        <v>69.540000000000006</v>
      </c>
      <c r="BF7" s="38" t="s">
        <v>102</v>
      </c>
      <c r="BG7" s="38" t="s">
        <v>102</v>
      </c>
      <c r="BH7" s="38" t="s">
        <v>102</v>
      </c>
      <c r="BI7" s="38" t="s">
        <v>102</v>
      </c>
      <c r="BJ7" s="38">
        <v>1132.5</v>
      </c>
      <c r="BK7" s="38" t="s">
        <v>102</v>
      </c>
      <c r="BL7" s="38" t="s">
        <v>102</v>
      </c>
      <c r="BM7" s="38" t="s">
        <v>102</v>
      </c>
      <c r="BN7" s="38" t="s">
        <v>102</v>
      </c>
      <c r="BO7" s="38">
        <v>653.69000000000005</v>
      </c>
      <c r="BP7" s="38">
        <v>682.51</v>
      </c>
      <c r="BQ7" s="38" t="s">
        <v>102</v>
      </c>
      <c r="BR7" s="38" t="s">
        <v>102</v>
      </c>
      <c r="BS7" s="38" t="s">
        <v>102</v>
      </c>
      <c r="BT7" s="38" t="s">
        <v>102</v>
      </c>
      <c r="BU7" s="38">
        <v>60.07</v>
      </c>
      <c r="BV7" s="38" t="s">
        <v>102</v>
      </c>
      <c r="BW7" s="38" t="s">
        <v>102</v>
      </c>
      <c r="BX7" s="38" t="s">
        <v>102</v>
      </c>
      <c r="BY7" s="38" t="s">
        <v>102</v>
      </c>
      <c r="BZ7" s="38">
        <v>88.05</v>
      </c>
      <c r="CA7" s="38">
        <v>100.34</v>
      </c>
      <c r="CB7" s="38" t="s">
        <v>102</v>
      </c>
      <c r="CC7" s="38" t="s">
        <v>102</v>
      </c>
      <c r="CD7" s="38" t="s">
        <v>102</v>
      </c>
      <c r="CE7" s="38" t="s">
        <v>102</v>
      </c>
      <c r="CF7" s="38">
        <v>154.44999999999999</v>
      </c>
      <c r="CG7" s="38" t="s">
        <v>102</v>
      </c>
      <c r="CH7" s="38" t="s">
        <v>102</v>
      </c>
      <c r="CI7" s="38" t="s">
        <v>102</v>
      </c>
      <c r="CJ7" s="38" t="s">
        <v>102</v>
      </c>
      <c r="CK7" s="38">
        <v>141.15</v>
      </c>
      <c r="CL7" s="38">
        <v>136.15</v>
      </c>
      <c r="CM7" s="38" t="s">
        <v>102</v>
      </c>
      <c r="CN7" s="38" t="s">
        <v>102</v>
      </c>
      <c r="CO7" s="38" t="s">
        <v>102</v>
      </c>
      <c r="CP7" s="38" t="s">
        <v>102</v>
      </c>
      <c r="CQ7" s="38" t="s">
        <v>102</v>
      </c>
      <c r="CR7" s="38" t="s">
        <v>102</v>
      </c>
      <c r="CS7" s="38" t="s">
        <v>102</v>
      </c>
      <c r="CT7" s="38" t="s">
        <v>102</v>
      </c>
      <c r="CU7" s="38" t="s">
        <v>102</v>
      </c>
      <c r="CV7" s="38">
        <v>57.04</v>
      </c>
      <c r="CW7" s="38">
        <v>59.64</v>
      </c>
      <c r="CX7" s="38" t="s">
        <v>102</v>
      </c>
      <c r="CY7" s="38" t="s">
        <v>102</v>
      </c>
      <c r="CZ7" s="38" t="s">
        <v>102</v>
      </c>
      <c r="DA7" s="38" t="s">
        <v>102</v>
      </c>
      <c r="DB7" s="38">
        <v>83.56</v>
      </c>
      <c r="DC7" s="38" t="s">
        <v>102</v>
      </c>
      <c r="DD7" s="38" t="s">
        <v>102</v>
      </c>
      <c r="DE7" s="38" t="s">
        <v>102</v>
      </c>
      <c r="DF7" s="38" t="s">
        <v>102</v>
      </c>
      <c r="DG7" s="38">
        <v>93.73</v>
      </c>
      <c r="DH7" s="38">
        <v>95.35</v>
      </c>
      <c r="DI7" s="38" t="s">
        <v>102</v>
      </c>
      <c r="DJ7" s="38" t="s">
        <v>102</v>
      </c>
      <c r="DK7" s="38" t="s">
        <v>102</v>
      </c>
      <c r="DL7" s="38" t="s">
        <v>102</v>
      </c>
      <c r="DM7" s="38">
        <v>3.74</v>
      </c>
      <c r="DN7" s="38" t="s">
        <v>102</v>
      </c>
      <c r="DO7" s="38" t="s">
        <v>102</v>
      </c>
      <c r="DP7" s="38" t="s">
        <v>102</v>
      </c>
      <c r="DQ7" s="38" t="s">
        <v>102</v>
      </c>
      <c r="DR7" s="38">
        <v>21.22</v>
      </c>
      <c r="DS7" s="38">
        <v>38.57</v>
      </c>
      <c r="DT7" s="38" t="s">
        <v>102</v>
      </c>
      <c r="DU7" s="38" t="s">
        <v>102</v>
      </c>
      <c r="DV7" s="38" t="s">
        <v>102</v>
      </c>
      <c r="DW7" s="38" t="s">
        <v>102</v>
      </c>
      <c r="DX7" s="38">
        <v>0</v>
      </c>
      <c r="DY7" s="38" t="s">
        <v>102</v>
      </c>
      <c r="DZ7" s="38" t="s">
        <v>102</v>
      </c>
      <c r="EA7" s="38" t="s">
        <v>102</v>
      </c>
      <c r="EB7" s="38" t="s">
        <v>102</v>
      </c>
      <c r="EC7" s="38">
        <v>0.83</v>
      </c>
      <c r="ED7" s="38">
        <v>5.9</v>
      </c>
      <c r="EE7" s="38" t="s">
        <v>102</v>
      </c>
      <c r="EF7" s="38" t="s">
        <v>102</v>
      </c>
      <c r="EG7" s="38" t="s">
        <v>102</v>
      </c>
      <c r="EH7" s="38" t="s">
        <v>102</v>
      </c>
      <c r="EI7" s="38">
        <v>0.91</v>
      </c>
      <c r="EJ7" s="38" t="s">
        <v>102</v>
      </c>
      <c r="EK7" s="38" t="s">
        <v>102</v>
      </c>
      <c r="EL7" s="38" t="s">
        <v>102</v>
      </c>
      <c r="EM7" s="38" t="s">
        <v>102</v>
      </c>
      <c r="EN7" s="38">
        <v>0.12</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2021-01-20T02:52:17Z</cp:lastPrinted>
  <dcterms:created xsi:type="dcterms:W3CDTF">2020-12-04T02:27:44Z</dcterms:created>
  <dcterms:modified xsi:type="dcterms:W3CDTF">2021-02-15T02:09:58Z</dcterms:modified>
  <cp:category/>
</cp:coreProperties>
</file>