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wn.taketoyo.local\public\share\建設部\上下水道課\〇情報系（ＬＧＷＡＮ）\上下水道課下水道　共通\21年度以降\各種調査・報告\県\経営比較分析表の分析等について\R3.1\提出3（R3.2）\【武豊町】提出（下水・集排）（ファイル名変更のみ）\"/>
    </mc:Choice>
  </mc:AlternateContent>
  <workbookProtection workbookAlgorithmName="SHA-512" workbookHashValue="3DB7/OnZEpnzyKdZkhJ4Q/40UlLJ9/WaEJDKOmkzgdTRVkhI5AEr2AMFeMEsB/Uzt+o2qYxyjcVRkFfFiWKj0w==" workbookSaltValue="kpARpr7C8EzNMpdywYxM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<sst xmlns="http://schemas.openxmlformats.org/spreadsheetml/2006/main" count="241" uniqueCount="121">
  <si>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</si>
  <si>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</si>
  <si>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</si>
  <si>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</si>
  <si>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</si>
  <si>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</si>
  <si>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</si>
  <si>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</si>
  <si>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</si>
  <si>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</si>
  <si>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</si>
  <si>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</si>
  <si>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</si>
  <si>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</si>
  <si>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</si>
  <si>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</si>
  <si>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</si>
  <si>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</si>
  <si>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</si>
  <si>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</si>
  <si>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</si>
  <si>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</si>
  <si>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</si>
  <si>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</si>
  <si>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</si>
  <si>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</si>
  <si>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</si>
  <si>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</si>
  <si>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</si>
  <si>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</si>
  <si>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</si>
  <si>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</si>
  <si>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</si>
  <si>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</si>
  <si>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</si>
  <si>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</si>
  <si>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</si>
  <si>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</si>
  <si>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</si>
  <si>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</si>
  <si>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</si>
  <si>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</si>
  <si>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</si>
  <si>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</si>
  <si>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</si>
  <si>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</si>
  <si>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</si>
  <si>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</si>
  <si>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</si>
  <si>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</si>
  <si>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</si>
  <si>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</si>
  <si>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</si>
  <si>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</si>
  <si>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</si>
  <si>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</si>
  <si>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</si>
  <si>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</si>
  <si>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</si>
  <si>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</si>
  <si>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</si>
  <si>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</si>
  <si>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</si>
  <si>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</si>
  <si>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</si>
  <si>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</si>
  <si>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</si>
  <si>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</si>
  <si>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</si>
  <si>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</si>
  <si>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</si>
  <si>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</si>
  <si>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</si>
  <si>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</si>
  <si>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</si>
  <si>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</si>
  <si>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</si>
  <si>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</si>
  <si>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</si>
  <si>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</si>
  <si>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</si>
  <si>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</si>
  <si>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</si>
  <si>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</si>
  <si>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</si>
  <si>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</si>
  <si>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</si>
  <si>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</si>
  <si>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</si>
  <si>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</si>
  <si>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</si>
  <si>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</si>
  <si>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</si>
  <si>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</si>
  <si>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</si>
  <si>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</si>
  <si>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</si>
  <si>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</si>
  <si>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</si>
  <si>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</si>
  <si>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</si>
  <si>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</si>
  <si>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</si>
  <si>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</si>
  <si>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</si>
  <si>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</si>
  <si>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</si>
  <si>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</si>
  <si>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</si>
  <si>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</si>
  <si>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</si>
  <si>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</si>
  <si>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</si>
  <si>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</si>
  <si>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</si>
  <si>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</si>
  <si>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</si>
  <si>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</si>
  <si>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武豊町では、平成３年に公共下水道を供用開始しました。下水道管渠は、耐用年数が５０年のため、現在老朽化している管渠はありません。しかしながら、陶管を使用した管渠で補修が必要な箇所が見られ、部分的な内面補修等を行っています。また、マンホールポンプや雨水ポンプ場施設では、電気機械設備等の老朽化が進んでおり、改築・更新が必要です。
　今後も管渠の調査や令和５年度策定予定のストックマネジメント計画を活用し、維持管理及び更新費用の縮減と平準化を図りながら、施設の改築・更新を行っていきます。</t>
    <rPh sb="72" eb="73">
      <t>カン</t>
    </rPh>
    <rPh sb="90" eb="91">
      <t>ミ</t>
    </rPh>
    <rPh sb="94" eb="97">
      <t>ブブンテキ</t>
    </rPh>
    <rPh sb="98" eb="100">
      <t>ナイメン</t>
    </rPh>
    <rPh sb="100" eb="102">
      <t>ホシュウ</t>
    </rPh>
    <rPh sb="102" eb="103">
      <t>トウ</t>
    </rPh>
    <rPh sb="104" eb="105">
      <t>オコナ</t>
    </rPh>
    <rPh sb="123" eb="125">
      <t>ウスイ</t>
    </rPh>
    <rPh sb="128" eb="129">
      <t>ジョウ</t>
    </rPh>
    <rPh sb="129" eb="131">
      <t>シセツ</t>
    </rPh>
    <rPh sb="134" eb="136">
      <t>デンキ</t>
    </rPh>
    <rPh sb="136" eb="138">
      <t>キカイ</t>
    </rPh>
    <rPh sb="138" eb="140">
      <t>セツビ</t>
    </rPh>
    <rPh sb="140" eb="141">
      <t>トウ</t>
    </rPh>
    <rPh sb="142" eb="145">
      <t>ロウキュウカ</t>
    </rPh>
    <rPh sb="146" eb="147">
      <t>スス</t>
    </rPh>
    <rPh sb="152" eb="154">
      <t>カイチク</t>
    </rPh>
    <rPh sb="155" eb="157">
      <t>コウシン</t>
    </rPh>
    <rPh sb="158" eb="160">
      <t>ヒツヨウ</t>
    </rPh>
    <rPh sb="194" eb="196">
      <t>ケイカク</t>
    </rPh>
    <rPh sb="197" eb="199">
      <t>カツヨウ</t>
    </rPh>
    <rPh sb="201" eb="203">
      <t>イジ</t>
    </rPh>
    <rPh sb="203" eb="205">
      <t>カンリ</t>
    </rPh>
    <rPh sb="205" eb="206">
      <t>オヨ</t>
    </rPh>
    <rPh sb="207" eb="209">
      <t>コウシン</t>
    </rPh>
    <rPh sb="209" eb="211">
      <t>ヒヨウ</t>
    </rPh>
    <rPh sb="212" eb="214">
      <t>シュクゲン</t>
    </rPh>
    <rPh sb="215" eb="218">
      <t>ヘイジュンカ</t>
    </rPh>
    <rPh sb="219" eb="220">
      <t>ハカ</t>
    </rPh>
    <rPh sb="225" eb="227">
      <t>シセツ</t>
    </rPh>
    <rPh sb="228" eb="230">
      <t>カイチク</t>
    </rPh>
    <rPh sb="231" eb="233">
      <t>コウシン</t>
    </rPh>
    <phoneticPr fontId="4"/>
  </si>
  <si>
    <t xml:space="preserve">　令和元年度は各指標で打切決算の影響を受けましたが、この影響を除いても、依然として費用に対し使用料が安価なため、事業の収益性は悪いと言えます。しかしながら、企業債償還額の減少や、水洗化率の向上等による使用料収入の増加により、今後の経営状況は回復が見込まれます。
　令和２年４月からの法適用による企業会計移行により、今後は財政収支状況の正確な把握が可能となります。また、令和２年度策定の経営戦略に基づき、ストックマネジメント計画を活用した投資費用最適化・他自治体と連携した事業広域化・官民連携の推進による「持続可能な経営基盤の確立」、接続推進活動・普及活動による「水洗化率の向上」、財政収支状況や使用料単価の検証・使用者への広報活動による「使用料の適正化」に努めています。これら３つの経営基本方針により、安定したサービスの継続と健全な経営の実現を図っていきます。
</t>
    <rPh sb="1" eb="3">
      <t>レイワ</t>
    </rPh>
    <rPh sb="3" eb="5">
      <t>ガンネン</t>
    </rPh>
    <rPh sb="5" eb="6">
      <t>ド</t>
    </rPh>
    <rPh sb="7" eb="8">
      <t>カク</t>
    </rPh>
    <rPh sb="8" eb="10">
      <t>シヒョウ</t>
    </rPh>
    <rPh sb="11" eb="13">
      <t>ウチキ</t>
    </rPh>
    <rPh sb="13" eb="15">
      <t>ケッサン</t>
    </rPh>
    <rPh sb="16" eb="18">
      <t>エイキョウ</t>
    </rPh>
    <rPh sb="19" eb="20">
      <t>ウ</t>
    </rPh>
    <rPh sb="36" eb="38">
      <t>イゼン</t>
    </rPh>
    <rPh sb="56" eb="58">
      <t>ジギョウ</t>
    </rPh>
    <rPh sb="66" eb="67">
      <t>イ</t>
    </rPh>
    <rPh sb="78" eb="80">
      <t>キギョウ</t>
    </rPh>
    <rPh sb="83" eb="84">
      <t>ガク</t>
    </rPh>
    <rPh sb="85" eb="87">
      <t>ゲンショウ</t>
    </rPh>
    <rPh sb="94" eb="96">
      <t>コウジョウ</t>
    </rPh>
    <rPh sb="96" eb="97">
      <t>トウ</t>
    </rPh>
    <rPh sb="112" eb="114">
      <t>コンゴ</t>
    </rPh>
    <rPh sb="123" eb="125">
      <t>ミコ</t>
    </rPh>
    <rPh sb="132" eb="134">
      <t>レイワ</t>
    </rPh>
    <rPh sb="135" eb="136">
      <t>ネン</t>
    </rPh>
    <rPh sb="137" eb="138">
      <t>ガツ</t>
    </rPh>
    <rPh sb="141" eb="142">
      <t>ホウ</t>
    </rPh>
    <rPh sb="142" eb="144">
      <t>テキヨウ</t>
    </rPh>
    <rPh sb="147" eb="149">
      <t>キギョウ</t>
    </rPh>
    <rPh sb="149" eb="151">
      <t>カイケイ</t>
    </rPh>
    <rPh sb="151" eb="153">
      <t>イコウ</t>
    </rPh>
    <rPh sb="157" eb="159">
      <t>コンゴ</t>
    </rPh>
    <rPh sb="160" eb="162">
      <t>ザイセイ</t>
    </rPh>
    <rPh sb="162" eb="164">
      <t>シュウシ</t>
    </rPh>
    <rPh sb="164" eb="166">
      <t>ジョウキョウ</t>
    </rPh>
    <rPh sb="167" eb="169">
      <t>セイカク</t>
    </rPh>
    <rPh sb="170" eb="172">
      <t>ハアク</t>
    </rPh>
    <rPh sb="173" eb="175">
      <t>カノウ</t>
    </rPh>
    <rPh sb="184" eb="186">
      <t>レイワ</t>
    </rPh>
    <rPh sb="187" eb="188">
      <t>ネン</t>
    </rPh>
    <rPh sb="188" eb="189">
      <t>ド</t>
    </rPh>
    <rPh sb="189" eb="191">
      <t>サクテイ</t>
    </rPh>
    <rPh sb="192" eb="194">
      <t>ケイエイ</t>
    </rPh>
    <rPh sb="194" eb="196">
      <t>センリャク</t>
    </rPh>
    <rPh sb="197" eb="198">
      <t>モト</t>
    </rPh>
    <rPh sb="211" eb="213">
      <t>ケイカク</t>
    </rPh>
    <rPh sb="214" eb="216">
      <t>カツヨウ</t>
    </rPh>
    <rPh sb="218" eb="220">
      <t>トウシ</t>
    </rPh>
    <rPh sb="220" eb="222">
      <t>ヒヨウ</t>
    </rPh>
    <rPh sb="222" eb="225">
      <t>サイテキカ</t>
    </rPh>
    <rPh sb="226" eb="227">
      <t>タ</t>
    </rPh>
    <rPh sb="227" eb="230">
      <t>ジチタイ</t>
    </rPh>
    <rPh sb="231" eb="233">
      <t>レンケイ</t>
    </rPh>
    <rPh sb="235" eb="237">
      <t>ジギョウ</t>
    </rPh>
    <rPh sb="237" eb="240">
      <t>コウイキカ</t>
    </rPh>
    <rPh sb="241" eb="245">
      <t>カンミンレンケイ</t>
    </rPh>
    <rPh sb="246" eb="248">
      <t>スイシン</t>
    </rPh>
    <rPh sb="252" eb="254">
      <t>ジゾク</t>
    </rPh>
    <rPh sb="254" eb="256">
      <t>カノウ</t>
    </rPh>
    <rPh sb="257" eb="259">
      <t>ケイエイ</t>
    </rPh>
    <rPh sb="259" eb="261">
      <t>キバン</t>
    </rPh>
    <rPh sb="262" eb="264">
      <t>カクリツ</t>
    </rPh>
    <rPh sb="266" eb="268">
      <t>セツゾク</t>
    </rPh>
    <rPh sb="268" eb="270">
      <t>スイシン</t>
    </rPh>
    <rPh sb="270" eb="272">
      <t>カツドウ</t>
    </rPh>
    <rPh sb="273" eb="275">
      <t>フキュウ</t>
    </rPh>
    <rPh sb="275" eb="277">
      <t>カツドウ</t>
    </rPh>
    <rPh sb="281" eb="283">
      <t>スイセン</t>
    </rPh>
    <rPh sb="283" eb="284">
      <t>カ</t>
    </rPh>
    <rPh sb="284" eb="285">
      <t>リツ</t>
    </rPh>
    <rPh sb="286" eb="288">
      <t>コウジョウ</t>
    </rPh>
    <rPh sb="290" eb="292">
      <t>ザイセイ</t>
    </rPh>
    <rPh sb="292" eb="294">
      <t>シュウシ</t>
    </rPh>
    <rPh sb="294" eb="296">
      <t>ジョウキョウ</t>
    </rPh>
    <rPh sb="297" eb="300">
      <t>シヨウリョウ</t>
    </rPh>
    <rPh sb="300" eb="302">
      <t>タンカ</t>
    </rPh>
    <rPh sb="303" eb="305">
      <t>ケンショウ</t>
    </rPh>
    <rPh sb="306" eb="309">
      <t>シヨウシャ</t>
    </rPh>
    <rPh sb="311" eb="313">
      <t>コウホウ</t>
    </rPh>
    <rPh sb="313" eb="315">
      <t>カツドウ</t>
    </rPh>
    <rPh sb="319" eb="322">
      <t>シヨウリョウ</t>
    </rPh>
    <rPh sb="323" eb="326">
      <t>テキセイカ</t>
    </rPh>
    <rPh sb="328" eb="329">
      <t>ツト</t>
    </rPh>
    <rPh sb="341" eb="343">
      <t>ケイエイ</t>
    </rPh>
    <rPh sb="343" eb="345">
      <t>キホン</t>
    </rPh>
    <rPh sb="345" eb="347">
      <t>ホウシン</t>
    </rPh>
    <rPh sb="372" eb="373">
      <t>ハカ</t>
    </rPh>
    <phoneticPr fontId="4"/>
  </si>
  <si>
    <t>　令和２年４月からの地方公営企業法の適用により、令和元年度は打切決算となりました。これにより、使用料の未収金が多く発生し、令和元年度決算の各指標は、例年に比べ大きく変動しています。
　①収益的収支比率は継続して100％を下回っており、単年度収支が赤字であることを示しています。⑤経費回収率も例年75％前後と100％を下回り、汚水処理に係る費用の約25％が一般会計からの繰入金によって賄われていることを示しています。それぞれ、汚水処理に係る費用に対し、使用料が安価に設定されていることが要因と考えられます。令和元年度の両指標は、打切決算の影響で減少しています。
　④企業債残高対事業規模比率は、他団体平均値を下回っており、平成２３年度の汚水施設の面整備完了に伴う企業債新規借入額の減少によって減少しています。令和元年度は、打切決算の影響で増加したものの、使用料収入の増加傾向及び企業債残高の減少により、今後は減少していく見込みです。
　⑥汚水処理原価は、面整備完了に伴う企業債償還額の減少や、水洗化率向上による有収水量の増加により、類似団体平均値を下回り、効率的に汚水処理が実施されていると言えます。しかしながら、全国平均値を上回っていることから、更なる事業効率化に向けた検討が必要です。
　⑧水洗化率は他団体平均値を下回っていますが、人口流入・接続推進等の要因により継続して向上しています。引き続き、使用料収入の増加のため、水洗化率向上に向けた取り組みを実施する必要があります。</t>
    <rPh sb="10" eb="12">
      <t>チホウ</t>
    </rPh>
    <rPh sb="12" eb="14">
      <t>コウエイ</t>
    </rPh>
    <rPh sb="14" eb="16">
      <t>キギョウ</t>
    </rPh>
    <rPh sb="24" eb="26">
      <t>レイワ</t>
    </rPh>
    <rPh sb="26" eb="28">
      <t>ガンネン</t>
    </rPh>
    <rPh sb="28" eb="29">
      <t>ド</t>
    </rPh>
    <rPh sb="30" eb="32">
      <t>ウチキ</t>
    </rPh>
    <rPh sb="32" eb="34">
      <t>ケッサン</t>
    </rPh>
    <rPh sb="47" eb="50">
      <t>シヨウリョウ</t>
    </rPh>
    <rPh sb="51" eb="54">
      <t>ミシュウキン</t>
    </rPh>
    <rPh sb="55" eb="56">
      <t>オオ</t>
    </rPh>
    <rPh sb="57" eb="59">
      <t>ハッセイ</t>
    </rPh>
    <rPh sb="66" eb="68">
      <t>ケッサン</t>
    </rPh>
    <rPh sb="69" eb="72">
      <t>カクシヒョウ</t>
    </rPh>
    <rPh sb="74" eb="76">
      <t>レイネン</t>
    </rPh>
    <rPh sb="77" eb="78">
      <t>クラ</t>
    </rPh>
    <rPh sb="79" eb="80">
      <t>オオ</t>
    </rPh>
    <rPh sb="82" eb="84">
      <t>ヘンドウ</t>
    </rPh>
    <rPh sb="101" eb="103">
      <t>ケイゾク</t>
    </rPh>
    <rPh sb="110" eb="112">
      <t>シタマワ</t>
    </rPh>
    <rPh sb="117" eb="120">
      <t>タンネンド</t>
    </rPh>
    <rPh sb="120" eb="122">
      <t>シュウシ</t>
    </rPh>
    <rPh sb="123" eb="125">
      <t>アカジ</t>
    </rPh>
    <rPh sb="131" eb="132">
      <t>シメ</t>
    </rPh>
    <rPh sb="139" eb="141">
      <t>ケイヒ</t>
    </rPh>
    <rPh sb="141" eb="143">
      <t>カイシュウ</t>
    </rPh>
    <rPh sb="143" eb="144">
      <t>リツ</t>
    </rPh>
    <rPh sb="145" eb="147">
      <t>レイネン</t>
    </rPh>
    <rPh sb="150" eb="152">
      <t>ゼンゴ</t>
    </rPh>
    <rPh sb="158" eb="160">
      <t>シタマワ</t>
    </rPh>
    <rPh sb="162" eb="164">
      <t>オスイ</t>
    </rPh>
    <rPh sb="164" eb="166">
      <t>ショリ</t>
    </rPh>
    <rPh sb="167" eb="168">
      <t>カカ</t>
    </rPh>
    <rPh sb="169" eb="171">
      <t>ヒヨウ</t>
    </rPh>
    <rPh sb="172" eb="173">
      <t>ヤク</t>
    </rPh>
    <rPh sb="212" eb="214">
      <t>オスイ</t>
    </rPh>
    <rPh sb="214" eb="216">
      <t>ショリ</t>
    </rPh>
    <rPh sb="217" eb="218">
      <t>カカ</t>
    </rPh>
    <rPh sb="219" eb="221">
      <t>ヒヨウ</t>
    </rPh>
    <rPh sb="222" eb="223">
      <t>タイ</t>
    </rPh>
    <rPh sb="225" eb="228">
      <t>シヨウリョウ</t>
    </rPh>
    <rPh sb="229" eb="231">
      <t>アンカ</t>
    </rPh>
    <rPh sb="232" eb="234">
      <t>セッテイ</t>
    </rPh>
    <rPh sb="242" eb="244">
      <t>ヨウイン</t>
    </rPh>
    <rPh sb="245" eb="246">
      <t>カンガ</t>
    </rPh>
    <rPh sb="271" eb="273">
      <t>ゲンショウ</t>
    </rPh>
    <rPh sb="296" eb="297">
      <t>タ</t>
    </rPh>
    <rPh sb="297" eb="299">
      <t>ダンタイ</t>
    </rPh>
    <rPh sb="299" eb="302">
      <t>ヘイキンチ</t>
    </rPh>
    <rPh sb="303" eb="305">
      <t>シタマワ</t>
    </rPh>
    <rPh sb="310" eb="312">
      <t>ヘイセイ</t>
    </rPh>
    <rPh sb="314" eb="315">
      <t>ネン</t>
    </rPh>
    <rPh sb="315" eb="316">
      <t>ド</t>
    </rPh>
    <rPh sb="317" eb="319">
      <t>オスイ</t>
    </rPh>
    <rPh sb="319" eb="321">
      <t>シセツ</t>
    </rPh>
    <rPh sb="322" eb="323">
      <t>メン</t>
    </rPh>
    <rPh sb="323" eb="325">
      <t>セイビ</t>
    </rPh>
    <rPh sb="325" eb="327">
      <t>カンリョウ</t>
    </rPh>
    <rPh sb="328" eb="329">
      <t>トモナ</t>
    </rPh>
    <rPh sb="330" eb="332">
      <t>キギョウ</t>
    </rPh>
    <rPh sb="332" eb="333">
      <t>サイ</t>
    </rPh>
    <rPh sb="333" eb="335">
      <t>シンキ</t>
    </rPh>
    <rPh sb="335" eb="337">
      <t>カリイレ</t>
    </rPh>
    <rPh sb="337" eb="338">
      <t>ガク</t>
    </rPh>
    <rPh sb="339" eb="341">
      <t>ゲンショウ</t>
    </rPh>
    <rPh sb="360" eb="362">
      <t>ウチキ</t>
    </rPh>
    <rPh sb="362" eb="364">
      <t>ケッサン</t>
    </rPh>
    <rPh sb="384" eb="386">
      <t>ケイコウ</t>
    </rPh>
    <rPh sb="386" eb="387">
      <t>オヨ</t>
    </rPh>
    <rPh sb="388" eb="390">
      <t>キギョウ</t>
    </rPh>
    <rPh sb="390" eb="391">
      <t>サイ</t>
    </rPh>
    <rPh sb="391" eb="393">
      <t>ザンダカ</t>
    </rPh>
    <rPh sb="394" eb="396">
      <t>ゲンショウ</t>
    </rPh>
    <rPh sb="400" eb="402">
      <t>コンゴ</t>
    </rPh>
    <rPh sb="426" eb="427">
      <t>メン</t>
    </rPh>
    <rPh sb="429" eb="431">
      <t>カンリョウ</t>
    </rPh>
    <rPh sb="432" eb="433">
      <t>トモナ</t>
    </rPh>
    <rPh sb="434" eb="436">
      <t>キギョウ</t>
    </rPh>
    <rPh sb="437" eb="439">
      <t>ショウカン</t>
    </rPh>
    <rPh sb="439" eb="440">
      <t>ガク</t>
    </rPh>
    <rPh sb="441" eb="443">
      <t>ゲンショウ</t>
    </rPh>
    <rPh sb="445" eb="447">
      <t>スイセン</t>
    </rPh>
    <rPh sb="447" eb="448">
      <t>カ</t>
    </rPh>
    <rPh sb="454" eb="456">
      <t>ユウシュウ</t>
    </rPh>
    <rPh sb="456" eb="458">
      <t>スイリョウ</t>
    </rPh>
    <rPh sb="465" eb="467">
      <t>ルイジ</t>
    </rPh>
    <rPh sb="467" eb="469">
      <t>ダンタイ</t>
    </rPh>
    <rPh sb="469" eb="472">
      <t>ヘイキンチ</t>
    </rPh>
    <rPh sb="473" eb="475">
      <t>シタマワ</t>
    </rPh>
    <rPh sb="477" eb="480">
      <t>コウリツテキ</t>
    </rPh>
    <rPh sb="481" eb="483">
      <t>オスイ</t>
    </rPh>
    <rPh sb="483" eb="485">
      <t>ショリ</t>
    </rPh>
    <rPh sb="486" eb="488">
      <t>ジッシ</t>
    </rPh>
    <rPh sb="494" eb="495">
      <t>イ</t>
    </rPh>
    <rPh sb="506" eb="508">
      <t>ゼンコク</t>
    </rPh>
    <rPh sb="508" eb="511">
      <t>ヘイキンチ</t>
    </rPh>
    <rPh sb="512" eb="514">
      <t>ウワマワ</t>
    </rPh>
    <rPh sb="523" eb="524">
      <t>サラ</t>
    </rPh>
    <rPh sb="526" eb="528">
      <t>ジギョウ</t>
    </rPh>
    <rPh sb="530" eb="531">
      <t>カ</t>
    </rPh>
    <rPh sb="532" eb="533">
      <t>ム</t>
    </rPh>
    <rPh sb="535" eb="537">
      <t>ケントウ</t>
    </rPh>
    <rPh sb="538" eb="540">
      <t>ヒツヨウ</t>
    </rPh>
    <rPh sb="551" eb="552">
      <t>タ</t>
    </rPh>
    <rPh sb="572" eb="574">
      <t>セツゾク</t>
    </rPh>
    <rPh sb="574" eb="576">
      <t>スイシン</t>
    </rPh>
    <rPh sb="576" eb="577">
      <t>トウ</t>
    </rPh>
    <rPh sb="578" eb="580">
      <t>ヨウイン</t>
    </rPh>
    <rPh sb="587" eb="589">
      <t>コウジョウ</t>
    </rPh>
    <rPh sb="595" eb="596">
      <t>ヒ</t>
    </rPh>
    <rPh sb="597" eb="598">
      <t>ツヅ</t>
    </rPh>
    <rPh sb="616" eb="618">
      <t>コウジョウ</t>
    </rPh>
    <rPh sb="619" eb="620">
      <t>ム</t>
    </rPh>
    <rPh sb="622" eb="623">
      <t>ト</t>
    </rPh>
    <rPh sb="624" eb="625">
      <t>ク</t>
    </rPh>
    <rPh sb="627" eb="629">
      <t>ジッシ</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</si>
</sst>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BD-44D4-8756-4B49044671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0.06</c:v>
                </c:pt>
                <c:pt idx="3">
                  <c:v>0.04</c:v>
                </c:pt>
                <c:pt idx="4">
                  <c:v>0.05</c:v>
                </c:pt>
              </c:numCache>
            </c:numRef>
          </c:val>
          <c:smooth val="0"/>
          <c:extLst>
            <c:ext xmlns:c16="http://schemas.microsoft.com/office/drawing/2014/chart" uri="{C3380CC4-5D6E-409C-BE32-E72D297353CC}">
              <c16:uniqueId val="{00000001-12BD-44D4-8756-4B49044671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6-4F13-8A7C-FF8BA55248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59.9</c:v>
                </c:pt>
                <c:pt idx="3">
                  <c:v>64.510000000000005</c:v>
                </c:pt>
                <c:pt idx="4">
                  <c:v>66.180000000000007</c:v>
                </c:pt>
              </c:numCache>
            </c:numRef>
          </c:val>
          <c:smooth val="0"/>
          <c:extLst>
            <c:ext xmlns:c16="http://schemas.microsoft.com/office/drawing/2014/chart" uri="{C3380CC4-5D6E-409C-BE32-E72D297353CC}">
              <c16:uniqueId val="{00000001-1536-4F13-8A7C-FF8BA55248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82.38</c:v>
                </c:pt>
                <c:pt idx="1">
                  <c:v>83.67</c:v>
                </c:pt>
                <c:pt idx="2">
                  <c:v>84.95</c:v>
                </c:pt>
                <c:pt idx="3">
                  <c:v>85.63</c:v>
                </c:pt>
                <c:pt idx="4">
                  <c:v>86.82</c:v>
                </c:pt>
              </c:numCache>
            </c:numRef>
          </c:val>
          <c:extLst>
            <c:ext xmlns:c16="http://schemas.microsoft.com/office/drawing/2014/chart" uri="{C3380CC4-5D6E-409C-BE32-E72D297353CC}">
              <c16:uniqueId val="{00000000-E1A7-4AB6-A1F5-3C5E08D5A8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92.4</c:v>
                </c:pt>
                <c:pt idx="3">
                  <c:v>91.62</c:v>
                </c:pt>
                <c:pt idx="4">
                  <c:v>91.87</c:v>
                </c:pt>
              </c:numCache>
            </c:numRef>
          </c:val>
          <c:smooth val="0"/>
          <c:extLst>
            <c:ext xmlns:c16="http://schemas.microsoft.com/office/drawing/2014/chart" uri="{C3380CC4-5D6E-409C-BE32-E72D297353CC}">
              <c16:uniqueId val="{00000001-E1A7-4AB6-A1F5-3C5E08D5A8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89.87</c:v>
                </c:pt>
                <c:pt idx="1">
                  <c:v>89.28</c:v>
                </c:pt>
                <c:pt idx="2">
                  <c:v>89.31</c:v>
                </c:pt>
                <c:pt idx="3">
                  <c:v>89.84</c:v>
                </c:pt>
                <c:pt idx="4">
                  <c:v>85.37</c:v>
                </c:pt>
              </c:numCache>
            </c:numRef>
          </c:val>
          <c:extLst>
            <c:ext xmlns:c16="http://schemas.microsoft.com/office/drawing/2014/chart" uri="{C3380CC4-5D6E-409C-BE32-E72D297353CC}">
              <c16:uniqueId val="{00000000-B2AA-481F-833B-9104334802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A-481F-833B-9104334802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1-4ECB-AF01-4AD49D2415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1-4ECB-AF01-4AD49D2415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B-4AD5-8D66-56C6DC376B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B-4AD5-8D66-56C6DC376B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8-461B-9819-1DE8595A4A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8-461B-9819-1DE8595A4A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1-4B33-A9AC-E1499D7A49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1-4B33-A9AC-E1499D7A49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603.15</c:v>
                </c:pt>
                <c:pt idx="1">
                  <c:v>454.03</c:v>
                </c:pt>
                <c:pt idx="2">
                  <c:v>391.97</c:v>
                </c:pt>
                <c:pt idx="3">
                  <c:v>377.7</c:v>
                </c:pt>
                <c:pt idx="4">
                  <c:v>662.73</c:v>
                </c:pt>
              </c:numCache>
            </c:numRef>
          </c:val>
          <c:extLst>
            <c:ext xmlns:c16="http://schemas.microsoft.com/office/drawing/2014/chart" uri="{C3380CC4-5D6E-409C-BE32-E72D297353CC}">
              <c16:uniqueId val="{00000000-FF85-42AC-92D5-471CC58252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986.82</c:v>
                </c:pt>
                <c:pt idx="3">
                  <c:v>1023.34</c:v>
                </c:pt>
                <c:pt idx="4">
                  <c:v>1033.5999999999999</c:v>
                </c:pt>
              </c:numCache>
            </c:numRef>
          </c:val>
          <c:smooth val="0"/>
          <c:extLst>
            <c:ext xmlns:c16="http://schemas.microsoft.com/office/drawing/2014/chart" uri="{C3380CC4-5D6E-409C-BE32-E72D297353CC}">
              <c16:uniqueId val="{00000001-FF85-42AC-92D5-471CC58252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75.34</c:v>
                </c:pt>
                <c:pt idx="1">
                  <c:v>75.41</c:v>
                </c:pt>
                <c:pt idx="2">
                  <c:v>74.62</c:v>
                </c:pt>
                <c:pt idx="3">
                  <c:v>74.459999999999994</c:v>
                </c:pt>
                <c:pt idx="4">
                  <c:v>61.85</c:v>
                </c:pt>
              </c:numCache>
            </c:numRef>
          </c:val>
          <c:extLst>
            <c:ext xmlns:c16="http://schemas.microsoft.com/office/drawing/2014/chart" uri="{C3380CC4-5D6E-409C-BE32-E72D297353CC}">
              <c16:uniqueId val="{00000000-42E3-4893-A103-DEEC155458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84.02</c:v>
                </c:pt>
                <c:pt idx="3">
                  <c:v>82.26</c:v>
                </c:pt>
                <c:pt idx="4">
                  <c:v>85.39</c:v>
                </c:pt>
              </c:numCache>
            </c:numRef>
          </c:val>
          <c:smooth val="0"/>
          <c:extLst>
            <c:ext xmlns:c16="http://schemas.microsoft.com/office/drawing/2014/chart" uri="{C3380CC4-5D6E-409C-BE32-E72D297353CC}">
              <c16:uniqueId val="{00000001-42E3-4893-A103-DEEC155458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148.21</c:v>
                </c:pt>
                <c:pt idx="1">
                  <c:v>148.13999999999999</c:v>
                </c:pt>
                <c:pt idx="2">
                  <c:v>150</c:v>
                </c:pt>
                <c:pt idx="3">
                  <c:v>150</c:v>
                </c:pt>
                <c:pt idx="4">
                  <c:v>150</c:v>
                </c:pt>
              </c:numCache>
            </c:numRef>
          </c:val>
          <c:extLst>
            <c:ext xmlns:c16="http://schemas.microsoft.com/office/drawing/2014/chart" uri="{C3380CC4-5D6E-409C-BE32-E72D297353CC}">
              <c16:uniqueId val="{00000000-CA0A-44C1-B0A4-256C03F420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154.83000000000001</c:v>
                </c:pt>
                <c:pt idx="3">
                  <c:v>154.25</c:v>
                </c:pt>
                <c:pt idx="4">
                  <c:v>150.96</c:v>
                </c:pt>
              </c:numCache>
            </c:numRef>
          </c:val>
          <c:smooth val="0"/>
          <c:extLst>
            <c:ext xmlns:c16="http://schemas.microsoft.com/office/drawing/2014/chart" uri="{C3380CC4-5D6E-409C-BE32-E72D297353CC}">
              <c16:uniqueId val="{00000001-CA0A-44C1-B0A4-256C03F420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武豊町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43639</v>
      </c>
      <c r="AM8" s="69"/>
      <c r="AN8" s="69"/>
      <c r="AO8" s="69"/>
      <c r="AP8" s="69"/>
      <c r="AQ8" s="69"/>
      <c r="AR8" s="69"/>
      <c r="AS8" s="69"/>
      <c r="AT8" s="68">
        <f>データ!T6</f>
        <v>26.38</v>
      </c>
      <c r="AU8" s="68"/>
      <c r="AV8" s="68"/>
      <c r="AW8" s="68"/>
      <c r="AX8" s="68"/>
      <c r="AY8" s="68"/>
      <c r="AZ8" s="68"/>
      <c r="BA8" s="68"/>
      <c r="BB8" s="68">
        <f>データ!U6</f>
        <v>1654.25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78.91</v>
      </c>
      <c r="Q10" s="68"/>
      <c r="R10" s="68"/>
      <c r="S10" s="68"/>
      <c r="T10" s="68"/>
      <c r="U10" s="68"/>
      <c r="V10" s="68"/>
      <c r="W10" s="68">
        <f>データ!Q6</f>
        <v>99.75</v>
      </c>
      <c r="X10" s="68"/>
      <c r="Y10" s="68"/>
      <c r="Z10" s="68"/>
      <c r="AA10" s="68"/>
      <c r="AB10" s="68"/>
      <c r="AC10" s="68"/>
      <c r="AD10" s="69">
        <f>データ!R6</f>
        <v>1836</v>
      </c>
      <c r="AE10" s="69"/>
      <c r="AF10" s="69"/>
      <c r="AG10" s="69"/>
      <c r="AH10" s="69"/>
      <c r="AI10" s="69"/>
      <c r="AJ10" s="69"/>
      <c r="AK10" s="2"/>
      <c r="AL10" s="69">
        <f>データ!V6</f>
        <v>34394</v>
      </c>
      <c r="AM10" s="69"/>
      <c r="AN10" s="69"/>
      <c r="AO10" s="69"/>
      <c r="AP10" s="69"/>
      <c r="AQ10" s="69"/>
      <c r="AR10" s="69"/>
      <c r="AS10" s="69"/>
      <c r="AT10" s="68">
        <f>データ!W6</f>
        <v>6.55</v>
      </c>
      <c r="AU10" s="68"/>
      <c r="AV10" s="68"/>
      <c r="AW10" s="68"/>
      <c r="AX10" s="68"/>
      <c r="AY10" s="68"/>
      <c r="AZ10" s="68"/>
      <c r="BA10" s="68"/>
      <c r="BB10" s="68">
        <f>データ!X6</f>
        <v>5250.99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43</v>
      </c>
      <c r="O86" s="26" t="str">
        <f>データ!EO6</f>
        <v>【0.22】</v>
      </c>
    </row>
  </sheetData>
  <sheetProtection algorithmName="SHA-512" hashValue="oDRDm4jlV3TnREODCDQSFe0OrmOHvqo6hLLN5Qzmpry8/udtHsu8MHzYo9RQOVBjq/O8v+wk2K7ch1E+S2EVlg==" saltValue="t7qVwWc+002bg2jLIdF5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234478</v>
      </c>
      <c r="D6" s="33">
        <f t="shared" si="3"/>
        <v>47</v>
      </c>
      <c r="E6" s="33">
        <f t="shared" si="3"/>
        <v>17</v>
      </c>
      <c r="F6" s="33">
        <f t="shared" si="3"/>
        <v>1</v>
      </c>
      <c r="G6" s="33">
        <f t="shared" si="3"/>
        <v>0</v>
      </c>
      <c r="H6" s="33" t="str">
        <f t="shared" si="3"/>
        <v>愛知県　武豊町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78.91</v>
      </c>
      <c r="Q6" s="34">
        <f t="shared" si="3"/>
        <v>99.75</v>
      </c>
      <c r="R6" s="34">
        <f t="shared" si="3"/>
        <v>1836</v>
      </c>
      <c r="S6" s="34">
        <f t="shared" si="3"/>
        <v>43639</v>
      </c>
      <c r="T6" s="34">
        <f t="shared" si="3"/>
        <v>26.38</v>
      </c>
      <c r="U6" s="34">
        <f t="shared" si="3"/>
        <v>1654.25</v>
      </c>
      <c r="V6" s="34">
        <f t="shared" si="3"/>
        <v>34394</v>
      </c>
      <c r="W6" s="34">
        <f t="shared" si="3"/>
        <v>6.55</v>
      </c>
      <c r="X6" s="34">
        <f t="shared" si="3"/>
        <v>5250.99</v>
      </c>
      <c r="Y6" s="35">
        <f>IF(Y7="",NA(),Y7)</f>
        <v>89.87</v>
      </c>
      <c r="Z6" s="35">
        <f t="shared" ref="Z6:AH6" si="4">IF(Z7="",NA(),Z7)</f>
        <v>89.28</v>
      </c>
      <c r="AA6" s="35">
        <f t="shared" si="4"/>
        <v>89.31</v>
      </c>
      <c r="AB6" s="35">
        <f t="shared" si="4"/>
        <v>89.84</v>
      </c>
      <c r="AC6" s="35">
        <f t="shared" si="4"/>
        <v>85.37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603.15</v>
      </c>
      <c r="BG6" s="35">
        <f t="shared" ref="BG6:BO6" si="7">IF(BG7="",NA(),BG7)</f>
        <v>454.03</v>
      </c>
      <c r="BH6" s="35">
        <f t="shared" si="7"/>
        <v>391.97</v>
      </c>
      <c r="BI6" s="35">
        <f t="shared" si="7"/>
        <v>377.7</v>
      </c>
      <c r="BJ6" s="35">
        <f t="shared" si="7"/>
        <v>662.73</v>
      </c>
      <c r="BK6" s="35">
        <f t="shared" si="7"/>
        <v>1051.49</v>
      </c>
      <c r="BL6" s="35">
        <f t="shared" si="7"/>
        <v>991.69</v>
      </c>
      <c r="BM6" s="35">
        <f t="shared" si="7"/>
        <v>986.82</v>
      </c>
      <c r="BN6" s="35">
        <f t="shared" si="7"/>
        <v>1023.34</v>
      </c>
      <c r="BO6" s="35">
        <f t="shared" si="7"/>
        <v>1033.5999999999999</v>
      </c>
      <c r="BP6" s="34" t="str">
        <f>IF(BP7="","",IF(BP7="-","【-】","【"&amp;SUBSTITUTE(TEXT(BP7,"#,##0.00"),"-","△")&amp;"】"))</f>
        <v>【682.51】</v>
      </c>
      <c r="BQ6" s="35">
        <f>IF(BQ7="",NA(),BQ7)</f>
        <v>75.34</v>
      </c>
      <c r="BR6" s="35">
        <f t="shared" ref="BR6:BZ6" si="8">IF(BR7="",NA(),BR7)</f>
        <v>75.41</v>
      </c>
      <c r="BS6" s="35">
        <f t="shared" si="8"/>
        <v>74.62</v>
      </c>
      <c r="BT6" s="35">
        <f t="shared" si="8"/>
        <v>74.459999999999994</v>
      </c>
      <c r="BU6" s="35">
        <f t="shared" si="8"/>
        <v>61.85</v>
      </c>
      <c r="BV6" s="35">
        <f t="shared" si="8"/>
        <v>80.11</v>
      </c>
      <c r="BW6" s="35">
        <f t="shared" si="8"/>
        <v>84.53</v>
      </c>
      <c r="BX6" s="35">
        <f t="shared" si="8"/>
        <v>84.02</v>
      </c>
      <c r="BY6" s="35">
        <f t="shared" si="8"/>
        <v>82.26</v>
      </c>
      <c r="BZ6" s="35">
        <f t="shared" si="8"/>
        <v>85.39</v>
      </c>
      <c r="CA6" s="34" t="str">
        <f>IF(CA7="","",IF(CA7="-","【-】","【"&amp;SUBSTITUTE(TEXT(CA7,"#,##0.00"),"-","△")&amp;"】"))</f>
        <v>【100.34】</v>
      </c>
      <c r="CB6" s="35">
        <f>IF(CB7="",NA(),CB7)</f>
        <v>148.21</v>
      </c>
      <c r="CC6" s="35">
        <f t="shared" ref="CC6:CK6" si="9">IF(CC7="",NA(),CC7)</f>
        <v>148.13999999999999</v>
      </c>
      <c r="CD6" s="35">
        <f t="shared" si="9"/>
        <v>150</v>
      </c>
      <c r="CE6" s="35">
        <f t="shared" si="9"/>
        <v>150</v>
      </c>
      <c r="CF6" s="35">
        <f t="shared" si="9"/>
        <v>150</v>
      </c>
      <c r="CG6" s="35">
        <f t="shared" si="9"/>
        <v>162.66</v>
      </c>
      <c r="CH6" s="35">
        <f t="shared" si="9"/>
        <v>154.69999999999999</v>
      </c>
      <c r="CI6" s="35">
        <f t="shared" si="9"/>
        <v>154.83000000000001</v>
      </c>
      <c r="CJ6" s="35">
        <f t="shared" si="9"/>
        <v>154.25</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56.67</v>
      </c>
      <c r="CS6" s="35">
        <f t="shared" si="10"/>
        <v>58.04</v>
      </c>
      <c r="CT6" s="35">
        <f t="shared" si="10"/>
        <v>59.9</v>
      </c>
      <c r="CU6" s="35">
        <f t="shared" si="10"/>
        <v>64.510000000000005</v>
      </c>
      <c r="CV6" s="35">
        <f t="shared" si="10"/>
        <v>66.180000000000007</v>
      </c>
      <c r="CW6" s="34" t="str">
        <f>IF(CW7="","",IF(CW7="-","【-】","【"&amp;SUBSTITUTE(TEXT(CW7,"#,##0.00"),"-","△")&amp;"】"))</f>
        <v>【59.64】</v>
      </c>
      <c r="CX6" s="35">
        <f>IF(CX7="",NA(),CX7)</f>
        <v>82.38</v>
      </c>
      <c r="CY6" s="35">
        <f t="shared" ref="CY6:DG6" si="11">IF(CY7="",NA(),CY7)</f>
        <v>83.67</v>
      </c>
      <c r="CZ6" s="35">
        <f t="shared" si="11"/>
        <v>84.95</v>
      </c>
      <c r="DA6" s="35">
        <f t="shared" si="11"/>
        <v>85.63</v>
      </c>
      <c r="DB6" s="35">
        <f t="shared" si="11"/>
        <v>86.82</v>
      </c>
      <c r="DC6" s="35">
        <f t="shared" si="11"/>
        <v>92.9</v>
      </c>
      <c r="DD6" s="35">
        <f t="shared" si="11"/>
        <v>92.56</v>
      </c>
      <c r="DE6" s="35">
        <f t="shared" si="11"/>
        <v>92.4</v>
      </c>
      <c r="DF6" s="35">
        <f t="shared" si="11"/>
        <v>91.62</v>
      </c>
      <c r="DG6" s="35">
        <f t="shared" si="11"/>
        <v>91.87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0.06</v>
      </c>
      <c r="EM6" s="35">
        <f t="shared" si="14"/>
        <v>0.04</v>
      </c>
      <c r="EN6" s="35">
        <f t="shared" si="14"/>
        <v>0.05</v>
      </c>
      <c r="EO6" s="34" t="str">
        <f>IF(EO7="","",IF(EO7="-","【-】","【"&amp;SUBSTITUTE(TEXT(EO7,"#,##0.00"),"-","△")&amp;"】"))</f>
        <v>【0.22】</v>
      </c>
    </row>
    <row r="7" spans="1:145" s="36" customFormat="1" x14ac:dyDescent="0.15">
      <c r="A7" s="28"/>
      <c r="B7" s="37">
        <v>2019</v>
      </c>
      <c r="C7" s="37">
        <v>234478</v>
      </c>
      <c r="D7" s="37">
        <v>47</v>
      </c>
      <c r="E7" s="37">
        <v>17</v>
      </c>
      <c r="F7" s="37">
        <v>1</v>
      </c>
      <c r="G7" s="37">
        <v>0</v>
      </c>
      <c r="H7" s="37" t="s">
        <v>99</v>
      </c>
      <c r="I7" s="37" t="s">
        <v>100</v>
      </c>
      <c r="J7" s="37" t="s">
        <v>101</v>
      </c>
      <c r="K7" s="37" t="s">
        <v>102</v>
      </c>
      <c r="L7" s="37" t="s">
        <v>103</v>
      </c>
      <c r="M7" s="37" t="s">
        <v>104</v>
      </c>
      <c r="N7" s="38" t="s">
        <v>105</v>
      </c>
      <c r="O7" s="38" t="s">
        <v>106</v>
      </c>
      <c r="P7" s="38">
        <v>78.91</v>
      </c>
      <c r="Q7" s="38">
        <v>99.75</v>
      </c>
      <c r="R7" s="38">
        <v>1836</v>
      </c>
      <c r="S7" s="38">
        <v>43639</v>
      </c>
      <c r="T7" s="38">
        <v>26.38</v>
      </c>
      <c r="U7" s="38">
        <v>1654.25</v>
      </c>
      <c r="V7" s="38">
        <v>34394</v>
      </c>
      <c r="W7" s="38">
        <v>6.55</v>
      </c>
      <c r="X7" s="38">
        <v>5250.99</v>
      </c>
      <c r="Y7" s="38">
        <v>89.87</v>
      </c>
      <c r="Z7" s="38">
        <v>89.28</v>
      </c>
      <c r="AA7" s="38">
        <v>89.31</v>
      </c>
      <c r="AB7" s="38">
        <v>89.84</v>
      </c>
      <c r="AC7" s="38">
        <v>85.37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603.15</v>
      </c>
      <c r="BG7" s="38">
        <v>454.03</v>
      </c>
      <c r="BH7" s="38">
        <v>391.97</v>
      </c>
      <c r="BI7" s="38">
        <v>377.7</v>
      </c>
      <c r="BJ7" s="38">
        <v>662.73</v>
      </c>
      <c r="BK7" s="38">
        <v>1051.49</v>
      </c>
      <c r="BL7" s="38">
        <v>991.69</v>
      </c>
      <c r="BM7" s="38">
        <v>986.82</v>
      </c>
      <c r="BN7" s="38">
        <v>1023.34</v>
      </c>
      <c r="BO7" s="38">
        <v>1033.5999999999999</v>
      </c>
      <c r="BP7" s="38">
        <v>682.51</v>
      </c>
      <c r="BQ7" s="38">
        <v>75.34</v>
      </c>
      <c r="BR7" s="38">
        <v>75.41</v>
      </c>
      <c r="BS7" s="38">
        <v>74.62</v>
      </c>
      <c r="BT7" s="38">
        <v>74.459999999999994</v>
      </c>
      <c r="BU7" s="38">
        <v>61.85</v>
      </c>
      <c r="BV7" s="38">
        <v>80.11</v>
      </c>
      <c r="BW7" s="38">
        <v>84.53</v>
      </c>
      <c r="BX7" s="38">
        <v>84.02</v>
      </c>
      <c r="BY7" s="38">
        <v>82.26</v>
      </c>
      <c r="BZ7" s="38">
        <v>85.39</v>
      </c>
      <c r="CA7" s="38">
        <v>100.34</v>
      </c>
      <c r="CB7" s="38">
        <v>148.21</v>
      </c>
      <c r="CC7" s="38">
        <v>148.13999999999999</v>
      </c>
      <c r="CD7" s="38">
        <v>150</v>
      </c>
      <c r="CE7" s="38">
        <v>150</v>
      </c>
      <c r="CF7" s="38">
        <v>150</v>
      </c>
      <c r="CG7" s="38">
        <v>162.66</v>
      </c>
      <c r="CH7" s="38">
        <v>154.69999999999999</v>
      </c>
      <c r="CI7" s="38">
        <v>154.83000000000001</v>
      </c>
      <c r="CJ7" s="38">
        <v>154.25</v>
      </c>
      <c r="CK7" s="38">
        <v>150.96</v>
      </c>
      <c r="CL7" s="38">
        <v>136.15</v>
      </c>
      <c r="CM7" s="38" t="s">
        <v>105</v>
      </c>
      <c r="CN7" s="38" t="s">
        <v>105</v>
      </c>
      <c r="CO7" s="38" t="s">
        <v>105</v>
      </c>
      <c r="CP7" s="38" t="s">
        <v>105</v>
      </c>
      <c r="CQ7" s="38" t="s">
        <v>105</v>
      </c>
      <c r="CR7" s="38">
        <v>56.67</v>
      </c>
      <c r="CS7" s="38">
        <v>58.04</v>
      </c>
      <c r="CT7" s="38">
        <v>59.9</v>
      </c>
      <c r="CU7" s="38">
        <v>64.510000000000005</v>
      </c>
      <c r="CV7" s="38">
        <v>66.180000000000007</v>
      </c>
      <c r="CW7" s="38">
        <v>59.64</v>
      </c>
      <c r="CX7" s="38">
        <v>82.38</v>
      </c>
      <c r="CY7" s="38">
        <v>83.67</v>
      </c>
      <c r="CZ7" s="38">
        <v>84.95</v>
      </c>
      <c r="DA7" s="38">
        <v>85.63</v>
      </c>
      <c r="DB7" s="38">
        <v>86.82</v>
      </c>
      <c r="DC7" s="38">
        <v>92.9</v>
      </c>
      <c r="DD7" s="38">
        <v>92.56</v>
      </c>
      <c r="DE7" s="38">
        <v>92.4</v>
      </c>
      <c r="DF7" s="38">
        <v>91.62</v>
      </c>
      <c r="DG7" s="38">
        <v>91.87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0.06</v>
      </c>
      <c r="EM7" s="38">
        <v>0.04</v>
      </c>
      <c r="EN7" s="38">
        <v>0.05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2021-02-08T01:29:45Z</cp:lastPrinted>
  <dcterms:created xsi:type="dcterms:W3CDTF">2020-12-04T02:47:28Z</dcterms:created>
  <dcterms:modified xsi:type="dcterms:W3CDTF">2021-02-09T04:27:32Z</dcterms:modified>
  <cp:category/>
</cp:coreProperties>
</file>