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8農業集落排水・漁業集落排水事業\"/>
    </mc:Choice>
  </mc:AlternateContent>
  <workbookProtection workbookAlgorithmName="SHA-512" workbookHashValue="pCcl8V62Jj9BynC+WLeeQRPRxKkr7ecYLK6S/o7wKu3rtLp8XyUej1wQTThFOpoB1zpJV2HMdmKcgGJuRUFcjw==" workbookSaltValue="GjD1rRfIyrspM9Ab9sQ2RQ==" workbookSpinCount="100000" lockStructure="1"/>
  <bookViews>
    <workbookView xWindow="0" yWindow="0" windowWidth="20490" windowHeight="753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S6" i="5"/>
  <c r="AL8" i="4" s="1"/>
  <c r="R6" i="5"/>
  <c r="AD10" i="4" s="1"/>
  <c r="Q6" i="5"/>
  <c r="W10" i="4" s="1"/>
  <c r="P6" i="5"/>
  <c r="P10" i="4" s="1"/>
  <c r="O6" i="5"/>
  <c r="I10" i="4" s="1"/>
  <c r="N6" i="5"/>
  <c r="B10" i="4" s="1"/>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T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<sst xmlns="http://schemas.openxmlformats.org/spreadsheetml/2006/main" count="236" uniqueCount="119">
  <si>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</si>
  <si>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</si>
  <si>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</si>
  <si>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</si>
  <si>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</si>
  <si>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</si>
  <si>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</si>
  <si>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</si>
  <si>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</si>
  <si>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</si>
  <si>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</si>
  <si>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</si>
  <si>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</si>
  <si>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</si>
  <si>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</si>
  <si>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</si>
  <si>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</si>
  <si>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</si>
  <si>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</si>
  <si>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</si>
  <si>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</si>
  <si>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</si>
  <si>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</si>
  <si>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</si>
  <si>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</si>
  <si>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</si>
  <si>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</si>
  <si>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</si>
  <si>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</si>
  <si>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</si>
  <si>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</si>
  <si>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</si>
  <si>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</si>
  <si>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</si>
  <si>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</si>
  <si>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</si>
  <si>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</si>
  <si>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</si>
  <si>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</si>
  <si>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</si>
  <si>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</si>
  <si>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</si>
  <si>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</si>
  <si>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</si>
  <si>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</si>
  <si>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</si>
  <si>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</si>
  <si>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</si>
  <si>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</si>
  <si>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</si>
  <si>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</si>
  <si>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</si>
  <si>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</si>
  <si>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</si>
  <si>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</si>
  <si>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</si>
  <si>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</si>
  <si>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</si>
  <si>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</si>
  <si>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</si>
  <si>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</si>
  <si>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</si>
  <si>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</si>
  <si>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</si>
  <si>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</si>
  <si>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</si>
  <si>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</si>
  <si>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</si>
  <si>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</si>
  <si>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</si>
  <si>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</si>
  <si>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</si>
  <si>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</si>
  <si>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</si>
  <si>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</si>
  <si>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</si>
  <si>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</si>
  <si>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</si>
  <si>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</si>
  <si>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</si>
  <si>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</si>
  <si>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</si>
  <si>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</si>
  <si>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</si>
  <si>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</si>
  <si>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</si>
  <si>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</si>
  <si>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</si>
  <si>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</si>
  <si>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</si>
  <si>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</si>
  <si>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</si>
  <si>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</si>
  <si>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</si>
  <si>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</si>
  <si>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</si>
  <si>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</si>
  <si>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</si>
  <si>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</si>
  <si>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</si>
  <si>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</si>
  <si>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</si>
  <si>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</si>
  <si>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</si>
  <si>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</si>
  <si>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</si>
  <si>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</si>
  <si>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</si>
  <si>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</si>
  <si>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</si>
  <si>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</si>
  <si>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</si>
  <si>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</si>
  <si>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</si>
  <si>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</si>
  <si>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</si>
  <si>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西尾市の農業集落排水事業は、農業用排水の水質保全と、農村集落の生活環境の改善や、地域における資源循環の促進などを図るために、昭和63年度から整備を進めてきたもので、比較的整備時期が新しいことから、近年は③管渠改善率に対象となる数値が含まれないという状況になっていた。当該年度は老朽化した管渠の更新工事を行い、皆増となっているが、下水道布設延長に対する改善管渠延長の割合は極めて小さくなっている。今後は、計画的な管渠の更新投資、老朽化対策などを行っていく必要がある。
</t>
    <rPh sb="1" eb="3">
      <t>ニシオ</t>
    </rPh>
    <rPh sb="99" eb="101">
      <t>キンネン</t>
    </rPh>
    <rPh sb="134" eb="136">
      <t>トウガイ</t>
    </rPh>
    <rPh sb="136" eb="138">
      <t>ネンド</t>
    </rPh>
    <rPh sb="139" eb="142">
      <t>ロウキュウカ</t>
    </rPh>
    <rPh sb="144" eb="146">
      <t>カンキョ</t>
    </rPh>
    <rPh sb="147" eb="149">
      <t>コウシン</t>
    </rPh>
    <rPh sb="149" eb="151">
      <t>コウジ</t>
    </rPh>
    <rPh sb="152" eb="153">
      <t>オコナ</t>
    </rPh>
    <rPh sb="155" eb="156">
      <t>ミナ</t>
    </rPh>
    <rPh sb="156" eb="157">
      <t>ゾウ</t>
    </rPh>
    <rPh sb="165" eb="168">
      <t>ゲスイドウ</t>
    </rPh>
    <rPh sb="168" eb="170">
      <t>フセツ</t>
    </rPh>
    <rPh sb="170" eb="172">
      <t>エンチョウ</t>
    </rPh>
    <rPh sb="173" eb="174">
      <t>タイ</t>
    </rPh>
    <rPh sb="176" eb="178">
      <t>カイゼン</t>
    </rPh>
    <rPh sb="178" eb="180">
      <t>カンキョ</t>
    </rPh>
    <rPh sb="180" eb="182">
      <t>エンチョウ</t>
    </rPh>
    <rPh sb="183" eb="185">
      <t>ワリアイ</t>
    </rPh>
    <rPh sb="186" eb="187">
      <t>キワ</t>
    </rPh>
    <rPh sb="189" eb="190">
      <t>チイ</t>
    </rPh>
    <rPh sb="198" eb="200">
      <t>コンゴ</t>
    </rPh>
    <rPh sb="202" eb="205">
      <t>ケイカクテキ</t>
    </rPh>
    <rPh sb="222" eb="223">
      <t>オコナ</t>
    </rPh>
    <rPh sb="227" eb="229">
      <t>ヒツヨウ</t>
    </rPh>
    <phoneticPr fontId="4"/>
  </si>
  <si>
    <t>①収益的収支比率
　地方公営企業法適用に伴う打切決算により、使用料や、下水道施設維持管理委託料が一部反映されなかったことで、総収益、総費用ともに減少となった。総収益の減少幅に対し、総費用の減少幅の方が大きかったため、収益的収支比率は向上した。今後は、使用料体系の改定や維持管理費等の抑制により、基準外繰入金に頼らない経営改善が必要である。
④企業債残高対事業規模比率
　地方公営企業法適用に伴う打切決算により、汚水維持管理費が一部反映されず一般会計負担分に大きく影響を与えたため、企業債残高対事業規模比率は上昇した。今後は、建設改良費の平準化に伴う企業債発行額の平準化と使用料体系の改定による営業収益の改善が必要である。
⑤経費回収率
　地方公営企業法適用に伴う打切決算により、使用料や汚水処理費が一部反映されなかったため、経費回収率は低下した。平均値以上ではあるものの、使用料収入の増加に向けた使用料改定の実施と維持管理費の抑制に向けた公共下水道への統廃合について検討を進める必要がある。
⑥汚水処理原価
　地方公営企業法適用に伴う打切決算により、汚水処理費が一部反映されなかったため、汚水処理原価は減少した。今後、有収水量の大幅な増加は見込めないため、維持管理費の抑制が必要である。
⑦施設利用率
　管渠の破損による不明水の増加のため、施設利用率は上昇した。３月に対策工事を完了したため、今後、低下する見込みである。今後も、有収率の改善に向けて、不明水対策を実施していく必要がある。
⑧水洗化率
　新築物件の接続件数が増加したため、水洗便所設置済人口が増加し水洗化率は向上した。今後も、使用料収入の増加に向けて100％を目標とした普及促進活動をしていく必要がある。</t>
    <phoneticPr fontId="4"/>
  </si>
  <si>
    <t>　西尾市の農業集落排水事業は、平成25年度をもって建設事業を完了し、現在は、当該施設の適正な維持管理とともに、これまでの建設事業に係る企業債の元利金償還が主な事業となっている。
　これまで、高利の企業債について、繰上償還及び低利への借換を行うなど、経営改善に努めてきたものの、事業費に見合う使用料収入が確保されておらず、今後訪れる人口減少社会、管渠の大量更新等に対応するには、非常に厳しい経営環境にあることは明らかである。
　こうした中、平成30年度には、市民や学識経験者で構成する西尾市上下水道事業審議会より、下水道使用料体系の改定について答申があり、その答申に沿った使用料改定（令和２年10月と令和４年４月に段階的に改定）を行っていくこととなった。
　さらに、将来にわたって下水道事業を持続的かつ安定的に経営することを目的として、令和２年４月に経営戦略を策定・公表しており、５年後の令和７年度を目途に見直しを行う予定である。</t>
    <rPh sb="34" eb="36">
      <t>ゲンザイ</t>
    </rPh>
    <rPh sb="67" eb="69">
      <t>キギョウ</t>
    </rPh>
    <rPh sb="138" eb="141">
      <t>ジギョウヒ</t>
    </rPh>
    <rPh sb="142" eb="144">
      <t>ミア</t>
    </rPh>
    <rPh sb="145" eb="148">
      <t>シヨウリョウ</t>
    </rPh>
    <rPh sb="148" eb="150">
      <t>シュウニュウ</t>
    </rPh>
    <rPh sb="151" eb="153">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</si>
</sst>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quot;-&quot;">
                  <c:v>0.11</c:v>
                </c:pt>
              </c:numCache>
            </c:numRef>
          </c:val>
          <c:extLst>
            <c:ext xmlns:c16="http://schemas.microsoft.com/office/drawing/2014/chart" uri="{C3380CC4-5D6E-409C-BE32-E72D297353CC}">
              <c16:uniqueId val="{00000000-3888-46C1-8B01-328390FE587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3888-46C1-8B01-328390FE587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76.97</c:v>
                </c:pt>
                <c:pt idx="1">
                  <c:v>84.62</c:v>
                </c:pt>
                <c:pt idx="2">
                  <c:v>90.77</c:v>
                </c:pt>
                <c:pt idx="3">
                  <c:v>87.24</c:v>
                </c:pt>
                <c:pt idx="4">
                  <c:v>102.25</c:v>
                </c:pt>
              </c:numCache>
            </c:numRef>
          </c:val>
          <c:extLst>
            <c:ext xmlns:c16="http://schemas.microsoft.com/office/drawing/2014/chart" uri="{C3380CC4-5D6E-409C-BE32-E72D297353CC}">
              <c16:uniqueId val="{00000000-CD78-42EF-80B4-F1DD641E122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78-42EF-80B4-F1DD641E122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42-4AB1-A6C2-3BC83532398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42-4AB1-A6C2-3BC83532398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D7-45C1-9C54-CA563C745A8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D7-45C1-9C54-CA563C745A8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23-4781-A1F8-D1852EFF26B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23-4781-A1F8-D1852EFF26B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72-48D1-9939-3F12BDC4CA7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72-48D1-9939-3F12BDC4CA7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1.91</c:v>
                </c:pt>
                <c:pt idx="1">
                  <c:v>1.79</c:v>
                </c:pt>
                <c:pt idx="2">
                  <c:v>1.68</c:v>
                </c:pt>
                <c:pt idx="3">
                  <c:v>1.52</c:v>
                </c:pt>
                <c:pt idx="4">
                  <c:v>359.95</c:v>
                </c:pt>
              </c:numCache>
            </c:numRef>
          </c:val>
          <c:extLst>
            <c:ext xmlns:c16="http://schemas.microsoft.com/office/drawing/2014/chart" uri="{C3380CC4-5D6E-409C-BE32-E72D297353CC}">
              <c16:uniqueId val="{00000000-DDBA-486C-9778-1601F12CCC4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DDBA-486C-9778-1601F12CCC4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67.94</c:v>
                </c:pt>
                <c:pt idx="1">
                  <c:v>70.12</c:v>
                </c:pt>
                <c:pt idx="2">
                  <c:v>62.57</c:v>
                </c:pt>
                <c:pt idx="3">
                  <c:v>63.98</c:v>
                </c:pt>
                <c:pt idx="4">
                  <c:v>61.52</c:v>
                </c:pt>
              </c:numCache>
            </c:numRef>
          </c:val>
          <c:extLst>
            <c:ext xmlns:c16="http://schemas.microsoft.com/office/drawing/2014/chart" uri="{C3380CC4-5D6E-409C-BE32-E72D297353CC}">
              <c16:uniqueId val="{00000000-DE40-40BA-8CBA-1FDF816DB51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DE40-40BA-8CBA-1FDF816DB51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167.67</c:v>
                </c:pt>
                <c:pt idx="1">
                  <c:v>162.58000000000001</c:v>
                </c:pt>
                <c:pt idx="2">
                  <c:v>181.08</c:v>
                </c:pt>
                <c:pt idx="3">
                  <c:v>180.79</c:v>
                </c:pt>
                <c:pt idx="4">
                  <c:v>155.75</c:v>
                </c:pt>
              </c:numCache>
            </c:numRef>
          </c:val>
          <c:extLst>
            <c:ext xmlns:c16="http://schemas.microsoft.com/office/drawing/2014/chart" uri="{C3380CC4-5D6E-409C-BE32-E72D297353CC}">
              <c16:uniqueId val="{00000000-55C6-4A74-B57B-3256540BAC5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55C6-4A74-B57B-3256540BAC5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67.23</c:v>
                </c:pt>
                <c:pt idx="1">
                  <c:v>64.95</c:v>
                </c:pt>
                <c:pt idx="2">
                  <c:v>70.709999999999994</c:v>
                </c:pt>
                <c:pt idx="3">
                  <c:v>70.239999999999995</c:v>
                </c:pt>
                <c:pt idx="4">
                  <c:v>73.59</c:v>
                </c:pt>
              </c:numCache>
            </c:numRef>
          </c:val>
          <c:extLst>
            <c:ext xmlns:c16="http://schemas.microsoft.com/office/drawing/2014/chart" uri="{C3380CC4-5D6E-409C-BE32-E72D297353CC}">
              <c16:uniqueId val="{00000000-41F9-4CD5-858F-3F3C4B3EE0A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41F9-4CD5-858F-3F3C4B3EE0A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94.83</c:v>
                </c:pt>
                <c:pt idx="1">
                  <c:v>95.45</c:v>
                </c:pt>
                <c:pt idx="2">
                  <c:v>96</c:v>
                </c:pt>
                <c:pt idx="3">
                  <c:v>95.85</c:v>
                </c:pt>
                <c:pt idx="4">
                  <c:v>97.04</c:v>
                </c:pt>
              </c:numCache>
            </c:numRef>
          </c:val>
          <c:extLst>
            <c:ext xmlns:c16="http://schemas.microsoft.com/office/drawing/2014/chart" uri="{C3380CC4-5D6E-409C-BE32-E72D297353CC}">
              <c16:uniqueId val="{00000000-A1D6-446C-ADE5-BB0C0D92AB6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A1D6-446C-ADE5-BB0C0D92AB6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西尾市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172350</v>
      </c>
      <c r="AM8" s="51"/>
      <c r="AN8" s="51"/>
      <c r="AO8" s="51"/>
      <c r="AP8" s="51"/>
      <c r="AQ8" s="51"/>
      <c r="AR8" s="51"/>
      <c r="AS8" s="51"/>
      <c r="AT8" s="46">
        <f>データ!T6</f>
        <v>161.22</v>
      </c>
      <c r="AU8" s="46"/>
      <c r="AV8" s="46"/>
      <c r="AW8" s="46"/>
      <c r="AX8" s="46"/>
      <c r="AY8" s="46"/>
      <c r="AZ8" s="46"/>
      <c r="BA8" s="46"/>
      <c r="BB8" s="46">
        <f>データ!U6</f>
        <v>1069.04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9.32</v>
      </c>
      <c r="Q10" s="46"/>
      <c r="R10" s="46"/>
      <c r="S10" s="46"/>
      <c r="T10" s="46"/>
      <c r="U10" s="46"/>
      <c r="V10" s="46"/>
      <c r="W10" s="46">
        <f>データ!Q6</f>
        <v>78.510000000000005</v>
      </c>
      <c r="X10" s="46"/>
      <c r="Y10" s="46"/>
      <c r="Z10" s="46"/>
      <c r="AA10" s="46"/>
      <c r="AB10" s="46"/>
      <c r="AC10" s="46"/>
      <c r="AD10" s="51">
        <f>データ!R6</f>
        <v>1925</v>
      </c>
      <c r="AE10" s="51"/>
      <c r="AF10" s="51"/>
      <c r="AG10" s="51"/>
      <c r="AH10" s="51"/>
      <c r="AI10" s="51"/>
      <c r="AJ10" s="51"/>
      <c r="AK10" s="2"/>
      <c r="AL10" s="51">
        <f>データ!V6</f>
        <v>16049</v>
      </c>
      <c r="AM10" s="51"/>
      <c r="AN10" s="51"/>
      <c r="AO10" s="51"/>
      <c r="AP10" s="51"/>
      <c r="AQ10" s="51"/>
      <c r="AR10" s="51"/>
      <c r="AS10" s="51"/>
      <c r="AT10" s="46">
        <f>データ!W6</f>
        <v>6.92</v>
      </c>
      <c r="AU10" s="46"/>
      <c r="AV10" s="46"/>
      <c r="AW10" s="46"/>
      <c r="AX10" s="46"/>
      <c r="AY10" s="46"/>
      <c r="AZ10" s="46"/>
      <c r="BA10" s="46"/>
      <c r="BB10" s="46">
        <f>データ!X6</f>
        <v>2319.2199999999998</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117</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118</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43</v>
      </c>
      <c r="O86" s="26" t="str">
        <f>データ!EO6</f>
        <v>【0.02】</v>
      </c>
    </row>
  </sheetData>
  <sheetProtection algorithmName="SHA-512" hashValue="7X8lzLZTtBwV73/tdzN6nejeJyRdzr7VmGEz/MsY1gqiH245ZwWW6Vmlmk/4H1+R7mR6vogCFLDyAOKuY+KlHg==" saltValue="9CF76vKkPIOJG7dt1bMnX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232131</v>
      </c>
      <c r="D6" s="33">
        <f t="shared" si="3"/>
        <v>47</v>
      </c>
      <c r="E6" s="33">
        <f t="shared" si="3"/>
        <v>17</v>
      </c>
      <c r="F6" s="33">
        <f t="shared" si="3"/>
        <v>5</v>
      </c>
      <c r="G6" s="33">
        <f t="shared" si="3"/>
        <v>0</v>
      </c>
      <c r="H6" s="33" t="str">
        <f t="shared" si="3"/>
        <v>愛知県　西尾市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9.32</v>
      </c>
      <c r="Q6" s="34">
        <f t="shared" si="3"/>
        <v>78.510000000000005</v>
      </c>
      <c r="R6" s="34">
        <f t="shared" si="3"/>
        <v>1925</v>
      </c>
      <c r="S6" s="34">
        <f t="shared" si="3"/>
        <v>172350</v>
      </c>
      <c r="T6" s="34">
        <f t="shared" si="3"/>
        <v>161.22</v>
      </c>
      <c r="U6" s="34">
        <f t="shared" si="3"/>
        <v>1069.04</v>
      </c>
      <c r="V6" s="34">
        <f t="shared" si="3"/>
        <v>16049</v>
      </c>
      <c r="W6" s="34">
        <f t="shared" si="3"/>
        <v>6.92</v>
      </c>
      <c r="X6" s="34">
        <f t="shared" si="3"/>
        <v>2319.2199999999998</v>
      </c>
      <c r="Y6" s="35">
        <f>IF(Y7="",NA(),Y7)</f>
        <v>76.97</v>
      </c>
      <c r="Z6" s="35">
        <f t="shared" ref="Z6:AH6" si="4">IF(Z7="",NA(),Z7)</f>
        <v>84.62</v>
      </c>
      <c r="AA6" s="35">
        <f t="shared" si="4"/>
        <v>90.77</v>
      </c>
      <c r="AB6" s="35">
        <f t="shared" si="4"/>
        <v>87.24</v>
      </c>
      <c r="AC6" s="35">
        <f t="shared" si="4"/>
        <v>102.25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1.91</v>
      </c>
      <c r="BG6" s="35">
        <f t="shared" ref="BG6:BO6" si="7">IF(BG7="",NA(),BG7)</f>
        <v>1.79</v>
      </c>
      <c r="BH6" s="35">
        <f t="shared" si="7"/>
        <v>1.68</v>
      </c>
      <c r="BI6" s="35">
        <f t="shared" si="7"/>
        <v>1.52</v>
      </c>
      <c r="BJ6" s="35">
        <f t="shared" si="7"/>
        <v>359.95</v>
      </c>
      <c r="BK6" s="35">
        <f t="shared" si="7"/>
        <v>1081.8</v>
      </c>
      <c r="BL6" s="35">
        <f t="shared" si="7"/>
        <v>974.93</v>
      </c>
      <c r="BM6" s="35">
        <f t="shared" si="7"/>
        <v>855.8</v>
      </c>
      <c r="BN6" s="35">
        <f t="shared" si="7"/>
        <v>789.46</v>
      </c>
      <c r="BO6" s="35">
        <f t="shared" si="7"/>
        <v>826.83</v>
      </c>
      <c r="BP6" s="34" t="str">
        <f>IF(BP7="","",IF(BP7="-","【-】","【"&amp;SUBSTITUTE(TEXT(BP7,"#,##0.00"),"-","△")&amp;"】"))</f>
        <v>【765.47】</v>
      </c>
      <c r="BQ6" s="35">
        <f>IF(BQ7="",NA(),BQ7)</f>
        <v>67.94</v>
      </c>
      <c r="BR6" s="35">
        <f t="shared" ref="BR6:BZ6" si="8">IF(BR7="",NA(),BR7)</f>
        <v>70.12</v>
      </c>
      <c r="BS6" s="35">
        <f t="shared" si="8"/>
        <v>62.57</v>
      </c>
      <c r="BT6" s="35">
        <f t="shared" si="8"/>
        <v>63.98</v>
      </c>
      <c r="BU6" s="35">
        <f t="shared" si="8"/>
        <v>61.52</v>
      </c>
      <c r="BV6" s="35">
        <f t="shared" si="8"/>
        <v>52.19</v>
      </c>
      <c r="BW6" s="35">
        <f t="shared" si="8"/>
        <v>55.32</v>
      </c>
      <c r="BX6" s="35">
        <f t="shared" si="8"/>
        <v>59.8</v>
      </c>
      <c r="BY6" s="35">
        <f t="shared" si="8"/>
        <v>57.77</v>
      </c>
      <c r="BZ6" s="35">
        <f t="shared" si="8"/>
        <v>57.31</v>
      </c>
      <c r="CA6" s="34" t="str">
        <f>IF(CA7="","",IF(CA7="-","【-】","【"&amp;SUBSTITUTE(TEXT(CA7,"#,##0.00"),"-","△")&amp;"】"))</f>
        <v>【59.59】</v>
      </c>
      <c r="CB6" s="35">
        <f>IF(CB7="",NA(),CB7)</f>
        <v>167.67</v>
      </c>
      <c r="CC6" s="35">
        <f t="shared" ref="CC6:CK6" si="9">IF(CC7="",NA(),CC7)</f>
        <v>162.58000000000001</v>
      </c>
      <c r="CD6" s="35">
        <f t="shared" si="9"/>
        <v>181.08</v>
      </c>
      <c r="CE6" s="35">
        <f t="shared" si="9"/>
        <v>180.79</v>
      </c>
      <c r="CF6" s="35">
        <f t="shared" si="9"/>
        <v>155.75</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67.23</v>
      </c>
      <c r="CN6" s="35">
        <f t="shared" ref="CN6:CV6" si="10">IF(CN7="",NA(),CN7)</f>
        <v>64.95</v>
      </c>
      <c r="CO6" s="35">
        <f t="shared" si="10"/>
        <v>70.709999999999994</v>
      </c>
      <c r="CP6" s="35">
        <f t="shared" si="10"/>
        <v>70.239999999999995</v>
      </c>
      <c r="CQ6" s="35">
        <f t="shared" si="10"/>
        <v>73.59</v>
      </c>
      <c r="CR6" s="35">
        <f t="shared" si="10"/>
        <v>52.31</v>
      </c>
      <c r="CS6" s="35">
        <f t="shared" si="10"/>
        <v>60.65</v>
      </c>
      <c r="CT6" s="35">
        <f t="shared" si="10"/>
        <v>51.75</v>
      </c>
      <c r="CU6" s="35">
        <f t="shared" si="10"/>
        <v>50.68</v>
      </c>
      <c r="CV6" s="35">
        <f t="shared" si="10"/>
        <v>50.14</v>
      </c>
      <c r="CW6" s="34" t="str">
        <f>IF(CW7="","",IF(CW7="-","【-】","【"&amp;SUBSTITUTE(TEXT(CW7,"#,##0.00"),"-","△")&amp;"】"))</f>
        <v>【51.30】</v>
      </c>
      <c r="CX6" s="35">
        <f>IF(CX7="",NA(),CX7)</f>
        <v>94.83</v>
      </c>
      <c r="CY6" s="35">
        <f t="shared" ref="CY6:DG6" si="11">IF(CY7="",NA(),CY7)</f>
        <v>95.45</v>
      </c>
      <c r="CZ6" s="35">
        <f t="shared" si="11"/>
        <v>96</v>
      </c>
      <c r="DA6" s="35">
        <f t="shared" si="11"/>
        <v>95.85</v>
      </c>
      <c r="DB6" s="35">
        <f t="shared" si="11"/>
        <v>97.04</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0.11</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15">
      <c r="A7" s="28"/>
      <c r="B7" s="37">
        <v>2019</v>
      </c>
      <c r="C7" s="37">
        <v>232131</v>
      </c>
      <c r="D7" s="37">
        <v>47</v>
      </c>
      <c r="E7" s="37">
        <v>17</v>
      </c>
      <c r="F7" s="37">
        <v>5</v>
      </c>
      <c r="G7" s="37">
        <v>0</v>
      </c>
      <c r="H7" s="37" t="s">
        <v>98</v>
      </c>
      <c r="I7" s="37" t="s">
        <v>99</v>
      </c>
      <c r="J7" s="37" t="s">
        <v>100</v>
      </c>
      <c r="K7" s="37" t="s">
        <v>101</v>
      </c>
      <c r="L7" s="37" t="s">
        <v>102</v>
      </c>
      <c r="M7" s="37" t="s">
        <v>103</v>
      </c>
      <c r="N7" s="38" t="s">
        <v>104</v>
      </c>
      <c r="O7" s="38" t="s">
        <v>105</v>
      </c>
      <c r="P7" s="38">
        <v>9.32</v>
      </c>
      <c r="Q7" s="38">
        <v>78.510000000000005</v>
      </c>
      <c r="R7" s="38">
        <v>1925</v>
      </c>
      <c r="S7" s="38">
        <v>172350</v>
      </c>
      <c r="T7" s="38">
        <v>161.22</v>
      </c>
      <c r="U7" s="38">
        <v>1069.04</v>
      </c>
      <c r="V7" s="38">
        <v>16049</v>
      </c>
      <c r="W7" s="38">
        <v>6.92</v>
      </c>
      <c r="X7" s="38">
        <v>2319.2199999999998</v>
      </c>
      <c r="Y7" s="38">
        <v>76.97</v>
      </c>
      <c r="Z7" s="38">
        <v>84.62</v>
      </c>
      <c r="AA7" s="38">
        <v>90.77</v>
      </c>
      <c r="AB7" s="38">
        <v>87.24</v>
      </c>
      <c r="AC7" s="38">
        <v>102.25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1.91</v>
      </c>
      <c r="BG7" s="38">
        <v>1.79</v>
      </c>
      <c r="BH7" s="38">
        <v>1.68</v>
      </c>
      <c r="BI7" s="38">
        <v>1.52</v>
      </c>
      <c r="BJ7" s="38">
        <v>359.95</v>
      </c>
      <c r="BK7" s="38">
        <v>1081.8</v>
      </c>
      <c r="BL7" s="38">
        <v>974.93</v>
      </c>
      <c r="BM7" s="38">
        <v>855.8</v>
      </c>
      <c r="BN7" s="38">
        <v>789.46</v>
      </c>
      <c r="BO7" s="38">
        <v>826.83</v>
      </c>
      <c r="BP7" s="38">
        <v>765.47</v>
      </c>
      <c r="BQ7" s="38">
        <v>67.94</v>
      </c>
      <c r="BR7" s="38">
        <v>70.12</v>
      </c>
      <c r="BS7" s="38">
        <v>62.57</v>
      </c>
      <c r="BT7" s="38">
        <v>63.98</v>
      </c>
      <c r="BU7" s="38">
        <v>61.52</v>
      </c>
      <c r="BV7" s="38">
        <v>52.19</v>
      </c>
      <c r="BW7" s="38">
        <v>55.32</v>
      </c>
      <c r="BX7" s="38">
        <v>59.8</v>
      </c>
      <c r="BY7" s="38">
        <v>57.77</v>
      </c>
      <c r="BZ7" s="38">
        <v>57.31</v>
      </c>
      <c r="CA7" s="38">
        <v>59.59</v>
      </c>
      <c r="CB7" s="38">
        <v>167.67</v>
      </c>
      <c r="CC7" s="38">
        <v>162.58000000000001</v>
      </c>
      <c r="CD7" s="38">
        <v>181.08</v>
      </c>
      <c r="CE7" s="38">
        <v>180.79</v>
      </c>
      <c r="CF7" s="38">
        <v>155.75</v>
      </c>
      <c r="CG7" s="38">
        <v>296.14</v>
      </c>
      <c r="CH7" s="38">
        <v>283.17</v>
      </c>
      <c r="CI7" s="38">
        <v>263.76</v>
      </c>
      <c r="CJ7" s="38">
        <v>274.35000000000002</v>
      </c>
      <c r="CK7" s="38">
        <v>273.52</v>
      </c>
      <c r="CL7" s="38">
        <v>257.86</v>
      </c>
      <c r="CM7" s="38">
        <v>67.23</v>
      </c>
      <c r="CN7" s="38">
        <v>64.95</v>
      </c>
      <c r="CO7" s="38">
        <v>70.709999999999994</v>
      </c>
      <c r="CP7" s="38">
        <v>70.239999999999995</v>
      </c>
      <c r="CQ7" s="38">
        <v>73.59</v>
      </c>
      <c r="CR7" s="38">
        <v>52.31</v>
      </c>
      <c r="CS7" s="38">
        <v>60.65</v>
      </c>
      <c r="CT7" s="38">
        <v>51.75</v>
      </c>
      <c r="CU7" s="38">
        <v>50.68</v>
      </c>
      <c r="CV7" s="38">
        <v>50.14</v>
      </c>
      <c r="CW7" s="38">
        <v>51.3</v>
      </c>
      <c r="CX7" s="38">
        <v>94.83</v>
      </c>
      <c r="CY7" s="38">
        <v>95.45</v>
      </c>
      <c r="CZ7" s="38">
        <v>96</v>
      </c>
      <c r="DA7" s="38">
        <v>95.85</v>
      </c>
      <c r="DB7" s="38">
        <v>97.04</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0.11</v>
      </c>
      <c r="EJ7" s="38">
        <v>0.01</v>
      </c>
      <c r="EK7" s="38">
        <v>2.0499999999999998</v>
      </c>
      <c r="EL7" s="38">
        <v>0.01</v>
      </c>
      <c r="EM7" s="38">
        <v>0.01</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dcterms:created xsi:type="dcterms:W3CDTF">2020-12-04T03:05:17Z</dcterms:created>
  <dcterms:modified xsi:type="dcterms:W3CDTF">2021-02-22T02:33:23Z</dcterms:modified>
  <cp:category/>
</cp:coreProperties>
</file>