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2\00作業用\02☆☆HP公表データ\08農業集落排水・漁業集落排水事業\"/>
    </mc:Choice>
  </mc:AlternateContent>
  <workbookProtection workbookAlgorithmName="SHA-512" workbookHashValue="jIupci9VoahTBrx6T0Fmjk7dSZ9uFeu3vFkOlTL1TWwjwDG0HlM8wQ3xgQQZ90IWcc6n3rNOgFrNiyrLpqlBlA==" workbookSaltValue="uiXVlprxSDVZMEjseLVAbA==" workbookSpinCount="100000" lockStructure="1"/>
  <bookViews>
    <workbookView xWindow="0" yWindow="0" windowWidth="20490" windowHeight="753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<sst xmlns="http://schemas.openxmlformats.org/spreadsheetml/2006/main" count="319" uniqueCount="117">
  <si>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</si>
  <si>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</si>
  <si>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</si>
  <si>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</si>
  <si>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</si>
  <si>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</si>
  <si>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</si>
  <si>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</si>
  <si>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</si>
  <si>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</si>
  <si>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</si>
  <si>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</si>
  <si>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</si>
  <si>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</si>
  <si>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</si>
  <si>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</si>
  <si>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</si>
  <si>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</si>
  <si>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</si>
  <si>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</si>
  <si>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</si>
  <si>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</si>
  <si>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</si>
  <si>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</si>
  <si>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</si>
  <si>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</si>
  <si>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</si>
  <si>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</si>
  <si>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</si>
  <si>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</si>
  <si>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</si>
  <si>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</si>
  <si>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</si>
  <si>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</si>
  <si>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</si>
  <si>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</si>
  <si>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</si>
  <si>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</si>
  <si>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</si>
  <si>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</si>
  <si>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</si>
  <si>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</si>
  <si>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</si>
  <si>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</si>
  <si>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</si>
  <si>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</si>
  <si>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</si>
  <si>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</si>
  <si>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</si>
  <si>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</si>
  <si>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</si>
  <si>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</si>
  <si>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</si>
  <si>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</si>
  <si>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</si>
  <si>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</si>
  <si>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</si>
  <si>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</si>
  <si>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</si>
  <si>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</si>
  <si>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</si>
  <si>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</si>
  <si>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</si>
  <si>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</si>
  <si>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</si>
  <si>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</si>
  <si>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</si>
  <si>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</si>
  <si>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</si>
  <si>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</si>
  <si>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</si>
  <si>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</si>
  <si>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</si>
  <si>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</si>
  <si>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</si>
  <si>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</si>
  <si>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</si>
  <si>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</si>
  <si>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</si>
  <si>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</si>
  <si>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</si>
  <si>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</si>
  <si>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</si>
  <si>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</si>
  <si>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</si>
  <si>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</si>
  <si>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</si>
  <si>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</si>
  <si>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</si>
  <si>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</si>
  <si>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</si>
  <si>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</si>
  <si>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</si>
  <si>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</si>
  <si>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</si>
  <si>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</si>
  <si>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犬山市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</si>
  <si>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</si>
  <si>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</si>
  <si>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</si>
  <si>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</si>
  <si>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</si>
  <si>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</si>
  <si>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</si>
  <si>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</si>
  <si>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</si>
  <si>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</si>
  <si>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</si>
  <si>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</si>
  <si>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</si>
  <si>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</si>
  <si>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</si>
  <si>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</si>
  <si>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</si>
  <si>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供用開始が平成13年度であり、施設としては比較的新しいため、大幅な修繕が必要となるような老朽化は進行していない。
　管きょについても、法定耐用年数を超えたものがないため、更新した管きょは少ない。
　ただし、将来の更新時期に備え、計画的な経営や適正な維持管理に努めていく必要がある。現在は、年間計画に基づき、機械装置等の営繕工事を行っている。</t>
    <phoneticPr fontId="4"/>
  </si>
  <si>
    <t xml:space="preserve">　平成13年度より供用開始している。事業は完了しているため、現在は維持管理のみを行っている。
　①経常収支比率・②累積欠損金比率について、令和元年度については財政部局との調整により、現金支出を伴わない支出（減価償却費等）に対する繰入金を受けなかったため、数値が低くなっている。　
　④企業債残高対事業規模比率について、償還ピークが既に過ぎており、残高は年々減少している。現在、新規借入がないため、令和12年度に完済する見込みである。
　⑤経費回収率について、平成30年度に宿泊施設が閉館してから、料金収入が大幅に減っているため、類似団体と比較すると数値が低くなっている。
　⑥汚水処理原価について、企業の施設を考慮した規模で処理場を建設した経緯があるが、当該企業からの使用水量が当初の見込みより大幅に少ないため、類似団体と比較すると高い傾向にある。ただし、当該企業からは、毎年協定に基づき維持管理負担金の収入を受けている。
　⑦施設利用率についても、同様の理由から類似団体と比較すると低い傾向にある。
　⑧水洗化率については、類似団体と比較すると高い傾向にあるが、今後新規に水洗化する世帯が見込めないため、料金収入の大幅な自然増加は見込めない状況である。
</t>
    <rPh sb="50" eb="52">
      <t>ケイジョウ</t>
    </rPh>
    <rPh sb="58" eb="60">
      <t>ルイセキ</t>
    </rPh>
    <rPh sb="60" eb="62">
      <t>ケッソン</t>
    </rPh>
    <rPh sb="62" eb="63">
      <t>キン</t>
    </rPh>
    <rPh sb="63" eb="65">
      <t>ヒリツ</t>
    </rPh>
    <rPh sb="70" eb="75">
      <t>レイワガンネンド</t>
    </rPh>
    <rPh sb="80" eb="84">
      <t>ザイセイブキョク</t>
    </rPh>
    <rPh sb="86" eb="88">
      <t>チョウセイ</t>
    </rPh>
    <rPh sb="92" eb="96">
      <t>ゲンキンシシュツ</t>
    </rPh>
    <rPh sb="97" eb="98">
      <t>トモナ</t>
    </rPh>
    <rPh sb="101" eb="103">
      <t>シシュツ</t>
    </rPh>
    <rPh sb="104" eb="109">
      <t>ゲンカショウキャクヒ</t>
    </rPh>
    <rPh sb="109" eb="110">
      <t>トウ</t>
    </rPh>
    <rPh sb="112" eb="113">
      <t>タイ</t>
    </rPh>
    <rPh sb="115" eb="117">
      <t>クリイレ</t>
    </rPh>
    <rPh sb="117" eb="118">
      <t>キン</t>
    </rPh>
    <rPh sb="119" eb="120">
      <t>ウ</t>
    </rPh>
    <rPh sb="128" eb="130">
      <t>スウチ</t>
    </rPh>
    <rPh sb="131" eb="132">
      <t>ヒク</t>
    </rPh>
    <rPh sb="144" eb="146">
      <t>キギョウ</t>
    </rPh>
    <rPh sb="146" eb="147">
      <t>サイ</t>
    </rPh>
    <rPh sb="147" eb="149">
      <t>ザンダカ</t>
    </rPh>
    <rPh sb="187" eb="189">
      <t>ゲンザイ</t>
    </rPh>
    <rPh sb="190" eb="192">
      <t>シンキ</t>
    </rPh>
    <rPh sb="192" eb="194">
      <t>カリイレ</t>
    </rPh>
    <rPh sb="232" eb="234">
      <t>ヘイセイ</t>
    </rPh>
    <rPh sb="236" eb="238">
      <t>ネンド</t>
    </rPh>
    <rPh sb="239" eb="241">
      <t>シュクハク</t>
    </rPh>
    <rPh sb="241" eb="243">
      <t>シセツ</t>
    </rPh>
    <rPh sb="244" eb="246">
      <t>ヘイカン</t>
    </rPh>
    <rPh sb="251" eb="253">
      <t>リョウキン</t>
    </rPh>
    <rPh sb="253" eb="255">
      <t>シュウニュウ</t>
    </rPh>
    <rPh sb="256" eb="258">
      <t>オオハバ</t>
    </rPh>
    <rPh sb="259" eb="260">
      <t>ヘ</t>
    </rPh>
    <rPh sb="267" eb="271">
      <t>ルイジダンタイ</t>
    </rPh>
    <rPh sb="272" eb="274">
      <t>ヒカク</t>
    </rPh>
    <rPh sb="277" eb="279">
      <t>スウチ</t>
    </rPh>
    <rPh sb="280" eb="281">
      <t>ヒク</t>
    </rPh>
    <rPh sb="292" eb="298">
      <t>オスイショリゲンカ</t>
    </rPh>
    <rPh sb="370" eb="371">
      <t>タカ</t>
    </rPh>
    <rPh sb="409" eb="410">
      <t>ウ</t>
    </rPh>
    <rPh sb="420" eb="422">
      <t>シセツ</t>
    </rPh>
    <rPh sb="422" eb="424">
      <t>リヨウ</t>
    </rPh>
    <rPh sb="424" eb="425">
      <t>リツ</t>
    </rPh>
    <rPh sb="448" eb="449">
      <t>ヒク</t>
    </rPh>
    <rPh sb="510" eb="514">
      <t>リョウキンシュウニュウ</t>
    </rPh>
    <phoneticPr fontId="4"/>
  </si>
  <si>
    <t>　農業集落排水事業としては平成12年度に整備が完了しているため、管きょの新規布設等、大規模な建設費が発生することは直近では見込まれない。
　ただし、将来的には多大な修繕費や施設更新費用が見込まれるため、今後、令和2年度中に経営戦略を作成し、計画的に資金を工面していく。
　現状の維持管理としては、財政状況の厳しい中、効率的に行い、コスト削減に努めていく必要がある。当面は、年度ごとの計画に基づき、営繕工事を行いながら、処理場運転管理委託を継続することで、経費節減を意識した事業経営に努めていく。
　また、将来的には、公共下水道事業への統合も検討しているが、現時点では、農業集落排水として事業を継続していく。</t>
    <rPh sb="109" eb="110">
      <t>ナカ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</si>
</sst>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5-4BC8-878C-BD4FEE842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5-4BC8-878C-BD4FEE842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1-4224-A1B7-B5DF6B85A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1-4224-A1B7-B5DF6B85A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B-4080-A9DD-0C46D932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B-4080-A9DD-0C46D932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E-4E8A-974A-4771CA0B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E-4E8A-974A-4771CA0B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D-42B9-A71E-05BC4CA13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D-42B9-A71E-05BC4CA13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8-4F79-B333-16041A865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8-4F79-B333-16041A865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D-4151-8AAB-216A21AD5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D-4151-8AAB-216A21AD5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9-48A2-AD0B-D5BAA398A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9-48A2-AD0B-D5BAA398A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773.93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8-40DC-B910-B7ADF1AB5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8-40DC-B910-B7ADF1AB5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D-4584-A264-0BB016AE3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D-4584-A264-0BB016AE3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15F-8364-536C34FD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6-415F-8364-536C34FD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愛知県　犬山市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農業集落排水</v>
      </c>
      <c r="Q8" s="78"/>
      <c r="R8" s="78"/>
      <c r="S8" s="78"/>
      <c r="T8" s="78"/>
      <c r="U8" s="78"/>
      <c r="V8" s="78"/>
      <c r="W8" s="78" t="str">
        <f>データ!L6</f>
        <v>F2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73884</v>
      </c>
      <c r="AM8" s="75"/>
      <c r="AN8" s="75"/>
      <c r="AO8" s="75"/>
      <c r="AP8" s="75"/>
      <c r="AQ8" s="75"/>
      <c r="AR8" s="75"/>
      <c r="AS8" s="75"/>
      <c r="AT8" s="74">
        <f>データ!T6</f>
        <v>74.900000000000006</v>
      </c>
      <c r="AU8" s="74"/>
      <c r="AV8" s="74"/>
      <c r="AW8" s="74"/>
      <c r="AX8" s="74"/>
      <c r="AY8" s="74"/>
      <c r="AZ8" s="74"/>
      <c r="BA8" s="74"/>
      <c r="BB8" s="74">
        <f>データ!U6</f>
        <v>986.44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>
        <f>データ!O6</f>
        <v>77.400000000000006</v>
      </c>
      <c r="J10" s="74"/>
      <c r="K10" s="74"/>
      <c r="L10" s="74"/>
      <c r="M10" s="74"/>
      <c r="N10" s="74"/>
      <c r="O10" s="74"/>
      <c r="P10" s="74">
        <f>データ!P6</f>
        <v>0.42</v>
      </c>
      <c r="Q10" s="74"/>
      <c r="R10" s="74"/>
      <c r="S10" s="74"/>
      <c r="T10" s="74"/>
      <c r="U10" s="74"/>
      <c r="V10" s="74"/>
      <c r="W10" s="74">
        <f>データ!Q6</f>
        <v>52.7</v>
      </c>
      <c r="X10" s="74"/>
      <c r="Y10" s="74"/>
      <c r="Z10" s="74"/>
      <c r="AA10" s="74"/>
      <c r="AB10" s="74"/>
      <c r="AC10" s="74"/>
      <c r="AD10" s="75">
        <f>データ!R6</f>
        <v>1771</v>
      </c>
      <c r="AE10" s="75"/>
      <c r="AF10" s="75"/>
      <c r="AG10" s="75"/>
      <c r="AH10" s="75"/>
      <c r="AI10" s="75"/>
      <c r="AJ10" s="75"/>
      <c r="AK10" s="2"/>
      <c r="AL10" s="75">
        <f>データ!V6</f>
        <v>307</v>
      </c>
      <c r="AM10" s="75"/>
      <c r="AN10" s="75"/>
      <c r="AO10" s="75"/>
      <c r="AP10" s="75"/>
      <c r="AQ10" s="75"/>
      <c r="AR10" s="75"/>
      <c r="AS10" s="75"/>
      <c r="AT10" s="74">
        <f>データ!W6</f>
        <v>0.35</v>
      </c>
      <c r="AU10" s="74"/>
      <c r="AV10" s="74"/>
      <c r="AW10" s="74"/>
      <c r="AX10" s="74"/>
      <c r="AY10" s="74"/>
      <c r="AZ10" s="74"/>
      <c r="BA10" s="74"/>
      <c r="BB10" s="74">
        <f>データ!X6</f>
        <v>877.14</v>
      </c>
      <c r="BC10" s="74"/>
      <c r="BD10" s="74"/>
      <c r="BE10" s="74"/>
      <c r="BF10" s="74"/>
      <c r="BG10" s="74"/>
      <c r="BH10" s="74"/>
      <c r="BI10" s="74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114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【102.97】</v>
      </c>
      <c r="F85" s="26" t="str">
        <f>データ!AT6</f>
        <v>【165.48】</v>
      </c>
      <c r="G85" s="26" t="str">
        <f>データ!BE6</f>
        <v>【33.84】</v>
      </c>
      <c r="H85" s="26" t="str">
        <f>データ!BP6</f>
        <v>【765.47】</v>
      </c>
      <c r="I85" s="26" t="str">
        <f>データ!CA6</f>
        <v>【59.59】</v>
      </c>
      <c r="J85" s="26" t="str">
        <f>データ!CL6</f>
        <v>【257.86】</v>
      </c>
      <c r="K85" s="26" t="str">
        <f>データ!CW6</f>
        <v>【51.30】</v>
      </c>
      <c r="L85" s="26" t="str">
        <f>データ!DH6</f>
        <v>【86.22】</v>
      </c>
      <c r="M85" s="26" t="str">
        <f>データ!DS6</f>
        <v>【24.97】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M8cpaPb0UMh5ZKB6dyFou9QdLyoi3fjHamlvRHcPIIPr5xrRwy116PtCWc5zea9jP0oAcEXL5ZTsoK1zUWHpTQ==" saltValue="p7j2d7wB07FcpHtfDbEED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232157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犬山市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77.400000000000006</v>
      </c>
      <c r="P6" s="34">
        <f t="shared" si="3"/>
        <v>0.42</v>
      </c>
      <c r="Q6" s="34">
        <f t="shared" si="3"/>
        <v>52.7</v>
      </c>
      <c r="R6" s="34">
        <f t="shared" si="3"/>
        <v>1771</v>
      </c>
      <c r="S6" s="34">
        <f t="shared" si="3"/>
        <v>73884</v>
      </c>
      <c r="T6" s="34">
        <f t="shared" si="3"/>
        <v>74.900000000000006</v>
      </c>
      <c r="U6" s="34">
        <f t="shared" si="3"/>
        <v>986.44</v>
      </c>
      <c r="V6" s="34">
        <f t="shared" si="3"/>
        <v>307</v>
      </c>
      <c r="W6" s="34">
        <f t="shared" si="3"/>
        <v>0.35</v>
      </c>
      <c r="X6" s="34">
        <f t="shared" si="3"/>
        <v>877.14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92.52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103.6</v>
      </c>
      <c r="AI6" s="34" t="str">
        <f>IF(AI7="","",IF(AI7="-","【-】","【"&amp;SUBSTITUTE(TEXT(AI7,"#,##0.00"),"-","△")&amp;"】"))</f>
        <v>【102.97】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59.65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193.99</v>
      </c>
      <c r="AT6" s="34" t="str">
        <f>IF(AT7="","",IF(AT7="-","【-】","【"&amp;SUBSTITUTE(TEXT(AT7,"#,##0.00"),"-","△")&amp;"】"))</f>
        <v>【165.48】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45.8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26.99</v>
      </c>
      <c r="BE6" s="34" t="str">
        <f>IF(BE7="","",IF(BE7="-","【-】","【"&amp;SUBSTITUTE(TEXT(BE7,"#,##0.00"),"-","△")&amp;"】"))</f>
        <v>【33.84】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773.93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10.79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949.48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22.25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92.83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7.05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23.06</v>
      </c>
      <c r="DS6" s="34" t="str">
        <f>IF(DS7="","",IF(DS7="-","【-】","【"&amp;SUBSTITUTE(TEXT(DS7,"#,##0.00"),"-","△")&amp;"】"))</f>
        <v>【24.97】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2019</v>
      </c>
      <c r="C7" s="37">
        <v>232157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77.400000000000006</v>
      </c>
      <c r="P7" s="38">
        <v>0.42</v>
      </c>
      <c r="Q7" s="38">
        <v>52.7</v>
      </c>
      <c r="R7" s="38">
        <v>1771</v>
      </c>
      <c r="S7" s="38">
        <v>73884</v>
      </c>
      <c r="T7" s="38">
        <v>74.900000000000006</v>
      </c>
      <c r="U7" s="38">
        <v>986.44</v>
      </c>
      <c r="V7" s="38">
        <v>307</v>
      </c>
      <c r="W7" s="38">
        <v>0.35</v>
      </c>
      <c r="X7" s="38">
        <v>877.14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92.52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103.6</v>
      </c>
      <c r="AI7" s="38">
        <v>102.97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59.65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193.99</v>
      </c>
      <c r="AT7" s="38">
        <v>165.48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45.8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26.99</v>
      </c>
      <c r="BE7" s="38">
        <v>33.840000000000003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773.93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826.83</v>
      </c>
      <c r="BP7" s="38">
        <v>765.47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10.79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57.31</v>
      </c>
      <c r="CA7" s="38">
        <v>59.59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949.48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273.52</v>
      </c>
      <c r="CL7" s="38">
        <v>257.86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22.25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50.14</v>
      </c>
      <c r="CW7" s="38">
        <v>51.3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92.83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84.98</v>
      </c>
      <c r="DH7" s="38">
        <v>86.22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7.05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23.06</v>
      </c>
      <c r="DS7" s="38">
        <v>24.97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0.02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2021-01-20T01:57:46Z</cp:lastPrinted>
  <dcterms:created xsi:type="dcterms:W3CDTF">2020-12-04T02:36:59Z</dcterms:created>
  <dcterms:modified xsi:type="dcterms:W3CDTF">2021-02-22T02:33:51Z</dcterms:modified>
  <cp:category/>
</cp:coreProperties>
</file>