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W:\●庶務\01愛知県\市町村課\◆経営戦略・経営比較分析\02_経営比較分析表\R01決算\02_変更\"/>
    </mc:Choice>
  </mc:AlternateContent>
  <xr:revisionPtr revIDLastSave="0" documentId="13_ncr:1_{F72B0037-E037-425E-A919-5870F1E25692}" xr6:coauthVersionLast="36" xr6:coauthVersionMax="36" xr10:uidLastSave="{00000000-0000-0000-0000-000000000000}"/>
  <workbookProtection workbookAlgorithmName="SHA-512" workbookHashValue="I6NkIZGM75IuBCFH6ASUN262oKvqwBV/XUhEbEfSp8gajf8mV6Kz+lfUFFgpefEL9J1yczZTRymiMdkQ6/h9Xw==" workbookSaltValue="fqn3g/xWU4eor3oa10rBk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AD10" i="4" s="1"/>
  <c r="Q6" i="5"/>
  <c r="P6" i="5"/>
  <c r="O6" i="5"/>
  <c r="N6" i="5"/>
  <c r="B10" i="4" s="1"/>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F85" i="4"/>
  <c r="E85" i="4"/>
  <c r="AT10" i="4"/>
  <c r="W10" i="4"/>
  <c r="P10" i="4"/>
  <c r="I10" i="4"/>
  <c r="BB8" i="4"/>
  <c r="AT8" i="4"/>
  <c r="P8" i="4"/>
  <c r="B8"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<sst xmlns="http://schemas.openxmlformats.org/spreadsheetml/2006/main" count="297" uniqueCount="117">
  <si>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</si>
  <si>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</si>
  <si>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</si>
  <si>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</si>
  <si>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</si>
  <si>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</si>
  <si>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</si>
  <si>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</si>
  <si>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</si>
  <si>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</si>
  <si>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</si>
  <si>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</si>
  <si>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</si>
  <si>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</si>
  <si>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</si>
  <si>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</si>
  <si>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</si>
  <si>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</si>
  <si>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</si>
  <si>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</si>
  <si>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</si>
  <si>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</si>
  <si>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</si>
  <si>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</si>
  <si>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</si>
  <si>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</si>
  <si>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</si>
  <si>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</si>
  <si>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</si>
  <si>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</si>
  <si>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</si>
  <si>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</si>
  <si>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</si>
  <si>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</si>
  <si>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</si>
  <si>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</si>
  <si>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</si>
  <si>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</si>
  <si>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</si>
  <si>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</si>
  <si>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</si>
  <si>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</si>
  <si>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</si>
  <si>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</si>
  <si>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</si>
  <si>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</si>
  <si>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</si>
  <si>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</si>
  <si>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</si>
  <si>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</si>
  <si>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</si>
  <si>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</si>
  <si>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</si>
  <si>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</si>
  <si>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</si>
  <si>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</si>
  <si>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</si>
  <si>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</si>
  <si>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</si>
  <si>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</si>
  <si>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</si>
  <si>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</si>
  <si>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</si>
  <si>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</si>
  <si>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</si>
  <si>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</si>
  <si>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</si>
  <si>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</si>
  <si>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</si>
  <si>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</si>
  <si>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</si>
  <si>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</si>
  <si>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</si>
  <si>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</si>
  <si>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</si>
  <si>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</si>
  <si>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</si>
  <si>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</si>
  <si>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</si>
  <si>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</si>
  <si>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</si>
  <si>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</si>
  <si>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</si>
  <si>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</si>
  <si>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</si>
  <si>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</si>
  <si>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</si>
  <si>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</si>
  <si>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</si>
  <si>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</si>
  <si>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</si>
  <si>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</si>
  <si>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</si>
  <si>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</si>
  <si>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</si>
  <si>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</si>
  <si>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</si>
  <si>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</si>
  <si>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</si>
  <si>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</si>
  <si>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</si>
  <si>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</si>
  <si>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</si>
  <si>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</si>
  <si>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</si>
  <si>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</si>
  <si>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</si>
  <si>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</si>
  <si>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</si>
  <si>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</si>
  <si>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</si>
  <si>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</si>
  <si>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</si>
  <si>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</si>
  <si>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①有形固定資産減価償却率は、H30年度に法適化をしたため、有形固定資産減価償却累計額が少なく、類似団体・全国平均に比べ低い状態である。
　しかし、今後は施設・管渠の老朽化が進むため、将来の管渠更新に備え、ストックマネジメント計画等の更新計画の策定、更新財源の確保について検討していく必要がある。</t>
    <rPh sb="18" eb="20">
      <t>ネンド</t>
    </rPh>
    <rPh sb="44" eb="45">
      <t>スク</t>
    </rPh>
    <rPh sb="74" eb="76">
      <t>コンゴ</t>
    </rPh>
    <rPh sb="77" eb="79">
      <t>シセツ</t>
    </rPh>
    <rPh sb="80" eb="82">
      <t>カンキョ</t>
    </rPh>
    <rPh sb="83" eb="86">
      <t>ロウキュウカ</t>
    </rPh>
    <rPh sb="87" eb="88">
      <t>スス</t>
    </rPh>
    <phoneticPr fontId="4"/>
  </si>
  <si>
    <t>　令和2年度に「稲沢市汚水適正処理構想」に基づいた「稲沢市集落排水事業経営戦略」を策定した。
　今後は、公共下水道への一部編入や、農業集落排水施設同士の統合の有利性の検討を行い、広域化・共同化を進めていくとともに、「稲沢市汚水適正処理構想」及び「稲沢市集落排水事業経営戦略」に基づき、事業費の見通し、料金水準の見直し等を検討し、事業運営を行っていく。</t>
    <rPh sb="1" eb="3">
      <t>レイワ</t>
    </rPh>
    <rPh sb="29" eb="31">
      <t>シュウラク</t>
    </rPh>
    <rPh sb="31" eb="33">
      <t>ハイスイ</t>
    </rPh>
    <rPh sb="41" eb="43">
      <t>サクテイ</t>
    </rPh>
    <rPh sb="52" eb="54">
      <t>コウキョウ</t>
    </rPh>
    <rPh sb="54" eb="56">
      <t>ゲスイ</t>
    </rPh>
    <rPh sb="56" eb="57">
      <t>ドウ</t>
    </rPh>
    <rPh sb="59" eb="61">
      <t>イチブ</t>
    </rPh>
    <rPh sb="61" eb="63">
      <t>ヘンニュウ</t>
    </rPh>
    <rPh sb="65" eb="67">
      <t>ノウギョウ</t>
    </rPh>
    <rPh sb="67" eb="69">
      <t>シュウラク</t>
    </rPh>
    <rPh sb="69" eb="71">
      <t>ハイスイ</t>
    </rPh>
    <rPh sb="71" eb="73">
      <t>シセツ</t>
    </rPh>
    <rPh sb="73" eb="75">
      <t>ドウシ</t>
    </rPh>
    <rPh sb="76" eb="78">
      <t>トウゴウ</t>
    </rPh>
    <rPh sb="79" eb="82">
      <t>ユウリセイ</t>
    </rPh>
    <rPh sb="83" eb="85">
      <t>ケントウ</t>
    </rPh>
    <rPh sb="86" eb="87">
      <t>オコナ</t>
    </rPh>
    <rPh sb="89" eb="92">
      <t>コウイキカ</t>
    </rPh>
    <rPh sb="93" eb="96">
      <t>キョウドウカ</t>
    </rPh>
    <rPh sb="97" eb="98">
      <t>スス</t>
    </rPh>
    <rPh sb="126" eb="128">
      <t>シュウラク</t>
    </rPh>
    <rPh sb="128" eb="130">
      <t>ハイスイ</t>
    </rPh>
    <phoneticPr fontId="4"/>
  </si>
  <si>
    <t xml:space="preserve">　①経常収支比率は、79.26％で100％に満たず収支が赤字であることが示されている。そのため、今後も水洗化率を向上させ、下水道使用料の増に努めるとともに、経費節減による経常費用の削減に努め未処理欠損金を減らしていく。
　③流動比率は、未払金が減少し、流動資産が減少したため、減少した。流動比率が100％を下回っているが、これは翌年度の企業債の償還額が含まれているためである。
　④企業債残高対事業規模比率は、新規の企業債借入がないため減少し、事業規模と比べて企業債残高の割合が低くなった。
　⑤経費回収率は、類似団体・全国平均に比べ、高いが、100％に満たないことから汚水処理費を下水道使用料で賄えていないため、水洗化率を向上させ、下水道使用料の増加に努めていく。
　⑧水洗化率は、類似団体・全国平均に比べ、高いが、今後も接続ＰＲなどにより水洗化率向上に努めたい。
　今後は、更なる水洗化率の向上、投資規模・料金水準の見直しを行い、事業運営をする必要がある。
</t>
    <rPh sb="112" eb="114">
      <t>リュウドウ</t>
    </rPh>
    <rPh sb="114" eb="116">
      <t>ヒリツ</t>
    </rPh>
    <rPh sb="118" eb="119">
      <t>ミ</t>
    </rPh>
    <rPh sb="119" eb="120">
      <t>バラ</t>
    </rPh>
    <rPh sb="120" eb="121">
      <t>キン</t>
    </rPh>
    <rPh sb="122" eb="124">
      <t>ゲンショウ</t>
    </rPh>
    <rPh sb="126" eb="128">
      <t>リュウドウ</t>
    </rPh>
    <rPh sb="128" eb="130">
      <t>シサン</t>
    </rPh>
    <rPh sb="131" eb="133">
      <t>ゲンショウ</t>
    </rPh>
    <rPh sb="138" eb="140">
      <t>ゲンショウ</t>
    </rPh>
    <rPh sb="143" eb="145">
      <t>リュウドウ</t>
    </rPh>
    <rPh sb="145" eb="147">
      <t>ヒリツ</t>
    </rPh>
    <rPh sb="153" eb="155">
      <t>シタマワ</t>
    </rPh>
    <rPh sb="164" eb="167">
      <t>ヨクネンド</t>
    </rPh>
    <rPh sb="168" eb="170">
      <t>キギョウ</t>
    </rPh>
    <rPh sb="170" eb="171">
      <t>サイ</t>
    </rPh>
    <rPh sb="172" eb="174">
      <t>ショウカン</t>
    </rPh>
    <rPh sb="174" eb="175">
      <t>ガク</t>
    </rPh>
    <rPh sb="176" eb="177">
      <t>フク</t>
    </rPh>
    <rPh sb="205" eb="207">
      <t>シンキ</t>
    </rPh>
    <rPh sb="208" eb="210">
      <t>キギョウ</t>
    </rPh>
    <rPh sb="210" eb="211">
      <t>サイ</t>
    </rPh>
    <rPh sb="211" eb="213">
      <t>カリイレ</t>
    </rPh>
    <rPh sb="218" eb="220">
      <t>ゲンショウ</t>
    </rPh>
    <rPh sb="239" eb="240">
      <t>ヒク</t>
    </rPh>
    <rPh sb="268" eb="269">
      <t>タカ</t>
    </rPh>
    <rPh sb="277" eb="278">
      <t>ミ</t>
    </rPh>
    <rPh sb="285" eb="287">
      <t>オスイ</t>
    </rPh>
    <rPh sb="287" eb="289">
      <t>ショリ</t>
    </rPh>
    <rPh sb="289" eb="290">
      <t>ヒ</t>
    </rPh>
    <rPh sb="291" eb="294">
      <t>ゲスイドウ</t>
    </rPh>
    <rPh sb="294" eb="297">
      <t>シヨウリョウ</t>
    </rPh>
    <rPh sb="298" eb="299">
      <t>マカナ</t>
    </rPh>
    <rPh sb="325" eb="326">
      <t>カ</t>
    </rPh>
    <rPh sb="389" eb="390">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</si>
</sst>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777-47B7-935F-C679BFE6A7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B777-47B7-935F-C679BFE6A7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55.52</c:v>
                </c:pt>
                <c:pt idx="4">
                  <c:v>56.3</c:v>
                </c:pt>
              </c:numCache>
            </c:numRef>
          </c:val>
          <c:extLst>
            <c:ext xmlns:c16="http://schemas.microsoft.com/office/drawing/2014/chart" uri="{C3380CC4-5D6E-409C-BE32-E72D297353CC}">
              <c16:uniqueId val="{00000000-0E9E-41A2-9FC9-D1FBF9784C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50.68</c:v>
                </c:pt>
                <c:pt idx="4">
                  <c:v>50.14</c:v>
                </c:pt>
              </c:numCache>
            </c:numRef>
          </c:val>
          <c:smooth val="0"/>
          <c:extLst>
            <c:ext xmlns:c16="http://schemas.microsoft.com/office/drawing/2014/chart" uri="{C3380CC4-5D6E-409C-BE32-E72D297353CC}">
              <c16:uniqueId val="{00000001-0E9E-41A2-9FC9-D1FBF9784C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92.33</c:v>
                </c:pt>
                <c:pt idx="4">
                  <c:v>92.81</c:v>
                </c:pt>
              </c:numCache>
            </c:numRef>
          </c:val>
          <c:extLst>
            <c:ext xmlns:c16="http://schemas.microsoft.com/office/drawing/2014/chart" uri="{C3380CC4-5D6E-409C-BE32-E72D297353CC}">
              <c16:uniqueId val="{00000000-CFFC-4406-B83A-DB1795CDAC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84.86</c:v>
                </c:pt>
                <c:pt idx="4">
                  <c:v>84.98</c:v>
                </c:pt>
              </c:numCache>
            </c:numRef>
          </c:val>
          <c:smooth val="0"/>
          <c:extLst>
            <c:ext xmlns:c16="http://schemas.microsoft.com/office/drawing/2014/chart" uri="{C3380CC4-5D6E-409C-BE32-E72D297353CC}">
              <c16:uniqueId val="{00000001-CFFC-4406-B83A-DB1795CDAC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80.34</c:v>
                </c:pt>
                <c:pt idx="4">
                  <c:v>79.260000000000005</c:v>
                </c:pt>
              </c:numCache>
            </c:numRef>
          </c:val>
          <c:extLst>
            <c:ext xmlns:c16="http://schemas.microsoft.com/office/drawing/2014/chart" uri="{C3380CC4-5D6E-409C-BE32-E72D297353CC}">
              <c16:uniqueId val="{00000000-029F-4C5D-9D78-FDC0D8ABFA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101.77</c:v>
                </c:pt>
                <c:pt idx="4">
                  <c:v>103.6</c:v>
                </c:pt>
              </c:numCache>
            </c:numRef>
          </c:val>
          <c:smooth val="0"/>
          <c:extLst>
            <c:ext xmlns:c16="http://schemas.microsoft.com/office/drawing/2014/chart" uri="{C3380CC4-5D6E-409C-BE32-E72D297353CC}">
              <c16:uniqueId val="{00000001-029F-4C5D-9D78-FDC0D8ABFA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3.56</c:v>
                </c:pt>
                <c:pt idx="4">
                  <c:v>6.85</c:v>
                </c:pt>
              </c:numCache>
            </c:numRef>
          </c:val>
          <c:extLst>
            <c:ext xmlns:c16="http://schemas.microsoft.com/office/drawing/2014/chart" uri="{C3380CC4-5D6E-409C-BE32-E72D297353CC}">
              <c16:uniqueId val="{00000000-22D4-48C9-858C-EC9EFC6602F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24.13</c:v>
                </c:pt>
                <c:pt idx="4">
                  <c:v>23.06</c:v>
                </c:pt>
              </c:numCache>
            </c:numRef>
          </c:val>
          <c:smooth val="0"/>
          <c:extLst>
            <c:ext xmlns:c16="http://schemas.microsoft.com/office/drawing/2014/chart" uri="{C3380CC4-5D6E-409C-BE32-E72D297353CC}">
              <c16:uniqueId val="{00000001-22D4-48C9-858C-EC9EFC6602F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E2D-4BDF-BEFA-742CF33858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E2D-4BDF-BEFA-742CF33858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85.77</c:v>
                </c:pt>
                <c:pt idx="4">
                  <c:v>162.63999999999999</c:v>
                </c:pt>
              </c:numCache>
            </c:numRef>
          </c:val>
          <c:extLst>
            <c:ext xmlns:c16="http://schemas.microsoft.com/office/drawing/2014/chart" uri="{C3380CC4-5D6E-409C-BE32-E72D297353CC}">
              <c16:uniqueId val="{00000000-E325-4A8A-9C31-5E9A920F77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227.4</c:v>
                </c:pt>
                <c:pt idx="4">
                  <c:v>193.99</c:v>
                </c:pt>
              </c:numCache>
            </c:numRef>
          </c:val>
          <c:smooth val="0"/>
          <c:extLst>
            <c:ext xmlns:c16="http://schemas.microsoft.com/office/drawing/2014/chart" uri="{C3380CC4-5D6E-409C-BE32-E72D297353CC}">
              <c16:uniqueId val="{00000001-E325-4A8A-9C31-5E9A920F77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63.07</c:v>
                </c:pt>
                <c:pt idx="4">
                  <c:v>38.200000000000003</c:v>
                </c:pt>
              </c:numCache>
            </c:numRef>
          </c:val>
          <c:extLst>
            <c:ext xmlns:c16="http://schemas.microsoft.com/office/drawing/2014/chart" uri="{C3380CC4-5D6E-409C-BE32-E72D297353CC}">
              <c16:uniqueId val="{00000000-5C9B-4ABC-BB00-305D100DFD8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29.54</c:v>
                </c:pt>
                <c:pt idx="4">
                  <c:v>26.99</c:v>
                </c:pt>
              </c:numCache>
            </c:numRef>
          </c:val>
          <c:smooth val="0"/>
          <c:extLst>
            <c:ext xmlns:c16="http://schemas.microsoft.com/office/drawing/2014/chart" uri="{C3380CC4-5D6E-409C-BE32-E72D297353CC}">
              <c16:uniqueId val="{00000001-5C9B-4ABC-BB00-305D100DFD8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846.04</c:v>
                </c:pt>
                <c:pt idx="4">
                  <c:v>766.33</c:v>
                </c:pt>
              </c:numCache>
            </c:numRef>
          </c:val>
          <c:extLst>
            <c:ext xmlns:c16="http://schemas.microsoft.com/office/drawing/2014/chart" uri="{C3380CC4-5D6E-409C-BE32-E72D297353CC}">
              <c16:uniqueId val="{00000000-452E-4215-BF4F-751D9B2DE1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789.46</c:v>
                </c:pt>
                <c:pt idx="4">
                  <c:v>826.83</c:v>
                </c:pt>
              </c:numCache>
            </c:numRef>
          </c:val>
          <c:smooth val="0"/>
          <c:extLst>
            <c:ext xmlns:c16="http://schemas.microsoft.com/office/drawing/2014/chart" uri="{C3380CC4-5D6E-409C-BE32-E72D297353CC}">
              <c16:uniqueId val="{00000001-452E-4215-BF4F-751D9B2DE1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68.430000000000007</c:v>
                </c:pt>
                <c:pt idx="4">
                  <c:v>77.16</c:v>
                </c:pt>
              </c:numCache>
            </c:numRef>
          </c:val>
          <c:extLst>
            <c:ext xmlns:c16="http://schemas.microsoft.com/office/drawing/2014/chart" uri="{C3380CC4-5D6E-409C-BE32-E72D297353CC}">
              <c16:uniqueId val="{00000000-8119-4ABF-830A-72ABD807D64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57.77</c:v>
                </c:pt>
                <c:pt idx="4">
                  <c:v>57.31</c:v>
                </c:pt>
              </c:numCache>
            </c:numRef>
          </c:val>
          <c:smooth val="0"/>
          <c:extLst>
            <c:ext xmlns:c16="http://schemas.microsoft.com/office/drawing/2014/chart" uri="{C3380CC4-5D6E-409C-BE32-E72D297353CC}">
              <c16:uniqueId val="{00000001-8119-4ABF-830A-72ABD807D64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181.73</c:v>
                </c:pt>
                <c:pt idx="4">
                  <c:v>161.84</c:v>
                </c:pt>
              </c:numCache>
            </c:numRef>
          </c:val>
          <c:extLst>
            <c:ext xmlns:c16="http://schemas.microsoft.com/office/drawing/2014/chart" uri="{C3380CC4-5D6E-409C-BE32-E72D297353CC}">
              <c16:uniqueId val="{00000000-0B29-4BC7-AE0D-74A0D1A3682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274.35000000000002</c:v>
                </c:pt>
                <c:pt idx="4">
                  <c:v>273.52</c:v>
                </c:pt>
              </c:numCache>
            </c:numRef>
          </c:val>
          <c:smooth val="0"/>
          <c:extLst>
            <c:ext xmlns:c16="http://schemas.microsoft.com/office/drawing/2014/chart" uri="{C3380CC4-5D6E-409C-BE32-E72D297353CC}">
              <c16:uniqueId val="{00000001-0B29-4BC7-AE0D-74A0D1A3682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稲沢市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136702</v>
      </c>
      <c r="AM8" s="51"/>
      <c r="AN8" s="51"/>
      <c r="AO8" s="51"/>
      <c r="AP8" s="51"/>
      <c r="AQ8" s="51"/>
      <c r="AR8" s="51"/>
      <c r="AS8" s="51"/>
      <c r="AT8" s="46">
        <f>データ!T6</f>
        <v>79.349999999999994</v>
      </c>
      <c r="AU8" s="46"/>
      <c r="AV8" s="46"/>
      <c r="AW8" s="46"/>
      <c r="AX8" s="46"/>
      <c r="AY8" s="46"/>
      <c r="AZ8" s="46"/>
      <c r="BA8" s="46"/>
      <c r="BB8" s="46">
        <f>データ!U6</f>
        <v>1722.77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89.38</v>
      </c>
      <c r="J10" s="46"/>
      <c r="K10" s="46"/>
      <c r="L10" s="46"/>
      <c r="M10" s="46"/>
      <c r="N10" s="46"/>
      <c r="O10" s="46"/>
      <c r="P10" s="46">
        <f>データ!P6</f>
        <v>5.54</v>
      </c>
      <c r="Q10" s="46"/>
      <c r="R10" s="46"/>
      <c r="S10" s="46"/>
      <c r="T10" s="46"/>
      <c r="U10" s="46"/>
      <c r="V10" s="46"/>
      <c r="W10" s="46">
        <f>データ!Q6</f>
        <v>95.71</v>
      </c>
      <c r="X10" s="46"/>
      <c r="Y10" s="46"/>
      <c r="Z10" s="46"/>
      <c r="AA10" s="46"/>
      <c r="AB10" s="46"/>
      <c r="AC10" s="46"/>
      <c r="AD10" s="51">
        <f>データ!R6</f>
        <v>2530</v>
      </c>
      <c r="AE10" s="51"/>
      <c r="AF10" s="51"/>
      <c r="AG10" s="51"/>
      <c r="AH10" s="51"/>
      <c r="AI10" s="51"/>
      <c r="AJ10" s="51"/>
      <c r="AK10" s="2"/>
      <c r="AL10" s="51">
        <f>データ!V6</f>
        <v>7555</v>
      </c>
      <c r="AM10" s="51"/>
      <c r="AN10" s="51"/>
      <c r="AO10" s="51"/>
      <c r="AP10" s="51"/>
      <c r="AQ10" s="51"/>
      <c r="AR10" s="51"/>
      <c r="AS10" s="51"/>
      <c r="AT10" s="46">
        <f>データ!W6</f>
        <v>2.87</v>
      </c>
      <c r="AU10" s="46"/>
      <c r="AV10" s="46"/>
      <c r="AW10" s="46"/>
      <c r="AX10" s="46"/>
      <c r="AY10" s="46"/>
      <c r="AZ10" s="46"/>
      <c r="BA10" s="46"/>
      <c r="BB10" s="46">
        <f>データ!X6</f>
        <v>2632.4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4JIkSBg0JVhoRelcGABeZtIg0s3KfHgVFpYPq7OJcAZNdDcKe+bEFx3mY6e5g+rh7QEHzUJ8qNwXGPBikMuKSA==" saltValue="OYl9jz4GXFg2gMKX2kF8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232203</v>
      </c>
      <c r="D6" s="33">
        <f t="shared" si="3"/>
        <v>46</v>
      </c>
      <c r="E6" s="33">
        <f t="shared" si="3"/>
        <v>17</v>
      </c>
      <c r="F6" s="33">
        <f t="shared" si="3"/>
        <v>5</v>
      </c>
      <c r="G6" s="33">
        <f t="shared" si="3"/>
        <v>0</v>
      </c>
      <c r="H6" s="33" t="str">
        <f t="shared" si="3"/>
        <v>愛知県　稲沢市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89.38</v>
      </c>
      <c r="P6" s="34">
        <f t="shared" si="3"/>
        <v>5.54</v>
      </c>
      <c r="Q6" s="34">
        <f t="shared" si="3"/>
        <v>95.71</v>
      </c>
      <c r="R6" s="34">
        <f t="shared" si="3"/>
        <v>2530</v>
      </c>
      <c r="S6" s="34">
        <f t="shared" si="3"/>
        <v>136702</v>
      </c>
      <c r="T6" s="34">
        <f t="shared" si="3"/>
        <v>79.349999999999994</v>
      </c>
      <c r="U6" s="34">
        <f t="shared" si="3"/>
        <v>1722.77</v>
      </c>
      <c r="V6" s="34">
        <f t="shared" si="3"/>
        <v>7555</v>
      </c>
      <c r="W6" s="34">
        <f t="shared" si="3"/>
        <v>2.87</v>
      </c>
      <c r="X6" s="34">
        <f t="shared" si="3"/>
        <v>2632.4</v>
      </c>
      <c r="Y6" s="35" t="str">
        <f>IF(Y7="",NA(),Y7)</f>
        <v>-</v>
      </c>
      <c r="Z6" s="35" t="str">
        <f t="shared" ref="Z6:AH6" si="4">IF(Z7="",NA(),Z7)</f>
        <v>-</v>
      </c>
      <c r="AA6" s="35" t="str">
        <f t="shared" si="4"/>
        <v>-</v>
      </c>
      <c r="AB6" s="35">
        <f t="shared" si="4"/>
        <v>80.34</v>
      </c>
      <c r="AC6" s="35">
        <f t="shared" si="4"/>
        <v>79.260000000000005</v>
      </c>
      <c r="AD6" s="35" t="str">
        <f t="shared" si="4"/>
        <v>-</v>
      </c>
      <c r="AE6" s="35" t="str">
        <f t="shared" si="4"/>
        <v>-</v>
      </c>
      <c r="AF6" s="35" t="str">
        <f t="shared" si="4"/>
        <v>-</v>
      </c>
      <c r="AG6" s="35">
        <f t="shared" si="4"/>
        <v>101.77</v>
      </c>
      <c r="AH6" s="35">
        <f t="shared" si="4"/>
        <v>103.6</v>
      </c>
      <c r="AI6" s="34" t="str">
        <f>IF(AI7="","",IF(AI7="-","【-】","【"&amp;SUBSTITUTE(TEXT(AI7,"#,##0.00"),"-","△")&amp;"】"))</f>
        <v>【102.97】</v>
      </c>
      <c r="AJ6" s="35" t="str">
        <f>IF(AJ7="",NA(),AJ7)</f>
        <v>-</v>
      </c>
      <c r="AK6" s="35" t="str">
        <f t="shared" ref="AK6:AS6" si="5">IF(AK7="",NA(),AK7)</f>
        <v>-</v>
      </c>
      <c r="AL6" s="35" t="str">
        <f t="shared" si="5"/>
        <v>-</v>
      </c>
      <c r="AM6" s="35">
        <f t="shared" si="5"/>
        <v>85.77</v>
      </c>
      <c r="AN6" s="35">
        <f t="shared" si="5"/>
        <v>162.63999999999999</v>
      </c>
      <c r="AO6" s="35" t="str">
        <f t="shared" si="5"/>
        <v>-</v>
      </c>
      <c r="AP6" s="35" t="str">
        <f t="shared" si="5"/>
        <v>-</v>
      </c>
      <c r="AQ6" s="35" t="str">
        <f t="shared" si="5"/>
        <v>-</v>
      </c>
      <c r="AR6" s="35">
        <f t="shared" si="5"/>
        <v>227.4</v>
      </c>
      <c r="AS6" s="35">
        <f t="shared" si="5"/>
        <v>193.99</v>
      </c>
      <c r="AT6" s="34" t="str">
        <f>IF(AT7="","",IF(AT7="-","【-】","【"&amp;SUBSTITUTE(TEXT(AT7,"#,##0.00"),"-","△")&amp;"】"))</f>
        <v>【165.48】</v>
      </c>
      <c r="AU6" s="35" t="str">
        <f>IF(AU7="",NA(),AU7)</f>
        <v>-</v>
      </c>
      <c r="AV6" s="35" t="str">
        <f t="shared" ref="AV6:BD6" si="6">IF(AV7="",NA(),AV7)</f>
        <v>-</v>
      </c>
      <c r="AW6" s="35" t="str">
        <f t="shared" si="6"/>
        <v>-</v>
      </c>
      <c r="AX6" s="35">
        <f t="shared" si="6"/>
        <v>63.07</v>
      </c>
      <c r="AY6" s="35">
        <f t="shared" si="6"/>
        <v>38.200000000000003</v>
      </c>
      <c r="AZ6" s="35" t="str">
        <f t="shared" si="6"/>
        <v>-</v>
      </c>
      <c r="BA6" s="35" t="str">
        <f t="shared" si="6"/>
        <v>-</v>
      </c>
      <c r="BB6" s="35" t="str">
        <f t="shared" si="6"/>
        <v>-</v>
      </c>
      <c r="BC6" s="35">
        <f t="shared" si="6"/>
        <v>29.54</v>
      </c>
      <c r="BD6" s="35">
        <f t="shared" si="6"/>
        <v>26.99</v>
      </c>
      <c r="BE6" s="34" t="str">
        <f>IF(BE7="","",IF(BE7="-","【-】","【"&amp;SUBSTITUTE(TEXT(BE7,"#,##0.00"),"-","△")&amp;"】"))</f>
        <v>【33.84】</v>
      </c>
      <c r="BF6" s="35" t="str">
        <f>IF(BF7="",NA(),BF7)</f>
        <v>-</v>
      </c>
      <c r="BG6" s="35" t="str">
        <f t="shared" ref="BG6:BO6" si="7">IF(BG7="",NA(),BG7)</f>
        <v>-</v>
      </c>
      <c r="BH6" s="35" t="str">
        <f t="shared" si="7"/>
        <v>-</v>
      </c>
      <c r="BI6" s="35">
        <f t="shared" si="7"/>
        <v>846.04</v>
      </c>
      <c r="BJ6" s="35">
        <f t="shared" si="7"/>
        <v>766.33</v>
      </c>
      <c r="BK6" s="35" t="str">
        <f t="shared" si="7"/>
        <v>-</v>
      </c>
      <c r="BL6" s="35" t="str">
        <f t="shared" si="7"/>
        <v>-</v>
      </c>
      <c r="BM6" s="35" t="str">
        <f t="shared" si="7"/>
        <v>-</v>
      </c>
      <c r="BN6" s="35">
        <f t="shared" si="7"/>
        <v>789.46</v>
      </c>
      <c r="BO6" s="35">
        <f t="shared" si="7"/>
        <v>826.83</v>
      </c>
      <c r="BP6" s="34" t="str">
        <f>IF(BP7="","",IF(BP7="-","【-】","【"&amp;SUBSTITUTE(TEXT(BP7,"#,##0.00"),"-","△")&amp;"】"))</f>
        <v>【765.47】</v>
      </c>
      <c r="BQ6" s="35" t="str">
        <f>IF(BQ7="",NA(),BQ7)</f>
        <v>-</v>
      </c>
      <c r="BR6" s="35" t="str">
        <f t="shared" ref="BR6:BZ6" si="8">IF(BR7="",NA(),BR7)</f>
        <v>-</v>
      </c>
      <c r="BS6" s="35" t="str">
        <f t="shared" si="8"/>
        <v>-</v>
      </c>
      <c r="BT6" s="35">
        <f t="shared" si="8"/>
        <v>68.430000000000007</v>
      </c>
      <c r="BU6" s="35">
        <f t="shared" si="8"/>
        <v>77.16</v>
      </c>
      <c r="BV6" s="35" t="str">
        <f t="shared" si="8"/>
        <v>-</v>
      </c>
      <c r="BW6" s="35" t="str">
        <f t="shared" si="8"/>
        <v>-</v>
      </c>
      <c r="BX6" s="35" t="str">
        <f t="shared" si="8"/>
        <v>-</v>
      </c>
      <c r="BY6" s="35">
        <f t="shared" si="8"/>
        <v>57.77</v>
      </c>
      <c r="BZ6" s="35">
        <f t="shared" si="8"/>
        <v>57.31</v>
      </c>
      <c r="CA6" s="34" t="str">
        <f>IF(CA7="","",IF(CA7="-","【-】","【"&amp;SUBSTITUTE(TEXT(CA7,"#,##0.00"),"-","△")&amp;"】"))</f>
        <v>【59.59】</v>
      </c>
      <c r="CB6" s="35" t="str">
        <f>IF(CB7="",NA(),CB7)</f>
        <v>-</v>
      </c>
      <c r="CC6" s="35" t="str">
        <f t="shared" ref="CC6:CK6" si="9">IF(CC7="",NA(),CC7)</f>
        <v>-</v>
      </c>
      <c r="CD6" s="35" t="str">
        <f t="shared" si="9"/>
        <v>-</v>
      </c>
      <c r="CE6" s="35">
        <f t="shared" si="9"/>
        <v>181.73</v>
      </c>
      <c r="CF6" s="35">
        <f t="shared" si="9"/>
        <v>161.84</v>
      </c>
      <c r="CG6" s="35" t="str">
        <f t="shared" si="9"/>
        <v>-</v>
      </c>
      <c r="CH6" s="35" t="str">
        <f t="shared" si="9"/>
        <v>-</v>
      </c>
      <c r="CI6" s="35" t="str">
        <f t="shared" si="9"/>
        <v>-</v>
      </c>
      <c r="CJ6" s="35">
        <f t="shared" si="9"/>
        <v>274.35000000000002</v>
      </c>
      <c r="CK6" s="35">
        <f t="shared" si="9"/>
        <v>273.52</v>
      </c>
      <c r="CL6" s="34" t="str">
        <f>IF(CL7="","",IF(CL7="-","【-】","【"&amp;SUBSTITUTE(TEXT(CL7,"#,##0.00"),"-","△")&amp;"】"))</f>
        <v>【257.86】</v>
      </c>
      <c r="CM6" s="35" t="str">
        <f>IF(CM7="",NA(),CM7)</f>
        <v>-</v>
      </c>
      <c r="CN6" s="35" t="str">
        <f t="shared" ref="CN6:CV6" si="10">IF(CN7="",NA(),CN7)</f>
        <v>-</v>
      </c>
      <c r="CO6" s="35" t="str">
        <f t="shared" si="10"/>
        <v>-</v>
      </c>
      <c r="CP6" s="35">
        <f t="shared" si="10"/>
        <v>55.52</v>
      </c>
      <c r="CQ6" s="35">
        <f t="shared" si="10"/>
        <v>56.3</v>
      </c>
      <c r="CR6" s="35" t="str">
        <f t="shared" si="10"/>
        <v>-</v>
      </c>
      <c r="CS6" s="35" t="str">
        <f t="shared" si="10"/>
        <v>-</v>
      </c>
      <c r="CT6" s="35" t="str">
        <f t="shared" si="10"/>
        <v>-</v>
      </c>
      <c r="CU6" s="35">
        <f t="shared" si="10"/>
        <v>50.68</v>
      </c>
      <c r="CV6" s="35">
        <f t="shared" si="10"/>
        <v>50.14</v>
      </c>
      <c r="CW6" s="34" t="str">
        <f>IF(CW7="","",IF(CW7="-","【-】","【"&amp;SUBSTITUTE(TEXT(CW7,"#,##0.00"),"-","△")&amp;"】"))</f>
        <v>【51.30】</v>
      </c>
      <c r="CX6" s="35" t="str">
        <f>IF(CX7="",NA(),CX7)</f>
        <v>-</v>
      </c>
      <c r="CY6" s="35" t="str">
        <f t="shared" ref="CY6:DG6" si="11">IF(CY7="",NA(),CY7)</f>
        <v>-</v>
      </c>
      <c r="CZ6" s="35" t="str">
        <f t="shared" si="11"/>
        <v>-</v>
      </c>
      <c r="DA6" s="35">
        <f t="shared" si="11"/>
        <v>92.33</v>
      </c>
      <c r="DB6" s="35">
        <f t="shared" si="11"/>
        <v>92.81</v>
      </c>
      <c r="DC6" s="35" t="str">
        <f t="shared" si="11"/>
        <v>-</v>
      </c>
      <c r="DD6" s="35" t="str">
        <f t="shared" si="11"/>
        <v>-</v>
      </c>
      <c r="DE6" s="35" t="str">
        <f t="shared" si="11"/>
        <v>-</v>
      </c>
      <c r="DF6" s="35">
        <f t="shared" si="11"/>
        <v>84.86</v>
      </c>
      <c r="DG6" s="35">
        <f t="shared" si="11"/>
        <v>84.98</v>
      </c>
      <c r="DH6" s="34" t="str">
        <f>IF(DH7="","",IF(DH7="-","【-】","【"&amp;SUBSTITUTE(TEXT(DH7,"#,##0.00"),"-","△")&amp;"】"))</f>
        <v>【86.22】</v>
      </c>
      <c r="DI6" s="35" t="str">
        <f>IF(DI7="",NA(),DI7)</f>
        <v>-</v>
      </c>
      <c r="DJ6" s="35" t="str">
        <f t="shared" ref="DJ6:DR6" si="12">IF(DJ7="",NA(),DJ7)</f>
        <v>-</v>
      </c>
      <c r="DK6" s="35" t="str">
        <f t="shared" si="12"/>
        <v>-</v>
      </c>
      <c r="DL6" s="35">
        <f t="shared" si="12"/>
        <v>3.56</v>
      </c>
      <c r="DM6" s="35">
        <f t="shared" si="12"/>
        <v>6.85</v>
      </c>
      <c r="DN6" s="35" t="str">
        <f t="shared" si="12"/>
        <v>-</v>
      </c>
      <c r="DO6" s="35" t="str">
        <f t="shared" si="12"/>
        <v>-</v>
      </c>
      <c r="DP6" s="35" t="str">
        <f t="shared" si="12"/>
        <v>-</v>
      </c>
      <c r="DQ6" s="35">
        <f t="shared" si="12"/>
        <v>24.13</v>
      </c>
      <c r="DR6" s="35">
        <f t="shared" si="12"/>
        <v>23.06</v>
      </c>
      <c r="DS6" s="34" t="str">
        <f>IF(DS7="","",IF(DS7="-","【-】","【"&amp;SUBSTITUTE(TEXT(DS7,"#,##0.00"),"-","△")&amp;"】"))</f>
        <v>【24.97】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0.02</v>
      </c>
      <c r="EO6" s="34" t="str">
        <f>IF(EO7="","",IF(EO7="-","【-】","【"&amp;SUBSTITUTE(TEXT(EO7,"#,##0.00"),"-","△")&amp;"】"))</f>
        <v>【0.02】</v>
      </c>
    </row>
    <row r="7" spans="1:148" s="36" customFormat="1" x14ac:dyDescent="0.15">
      <c r="A7" s="28"/>
      <c r="B7" s="37">
        <v>2019</v>
      </c>
      <c r="C7" s="37">
        <v>232203</v>
      </c>
      <c r="D7" s="37">
        <v>46</v>
      </c>
      <c r="E7" s="37">
        <v>17</v>
      </c>
      <c r="F7" s="37">
        <v>5</v>
      </c>
      <c r="G7" s="37">
        <v>0</v>
      </c>
      <c r="H7" s="37" t="s">
        <v>95</v>
      </c>
      <c r="I7" s="37" t="s">
        <v>96</v>
      </c>
      <c r="J7" s="37" t="s">
        <v>97</v>
      </c>
      <c r="K7" s="37" t="s">
        <v>98</v>
      </c>
      <c r="L7" s="37" t="s">
        <v>99</v>
      </c>
      <c r="M7" s="37" t="s">
        <v>100</v>
      </c>
      <c r="N7" s="38" t="s">
        <v>101</v>
      </c>
      <c r="O7" s="38">
        <v>89.38</v>
      </c>
      <c r="P7" s="38">
        <v>5.54</v>
      </c>
      <c r="Q7" s="38">
        <v>95.71</v>
      </c>
      <c r="R7" s="38">
        <v>2530</v>
      </c>
      <c r="S7" s="38">
        <v>136702</v>
      </c>
      <c r="T7" s="38">
        <v>79.349999999999994</v>
      </c>
      <c r="U7" s="38">
        <v>1722.77</v>
      </c>
      <c r="V7" s="38">
        <v>7555</v>
      </c>
      <c r="W7" s="38">
        <v>2.87</v>
      </c>
      <c r="X7" s="38">
        <v>2632.4</v>
      </c>
      <c r="Y7" s="38" t="s">
        <v>101</v>
      </c>
      <c r="Z7" s="38" t="s">
        <v>101</v>
      </c>
      <c r="AA7" s="38" t="s">
        <v>101</v>
      </c>
      <c r="AB7" s="38">
        <v>80.34</v>
      </c>
      <c r="AC7" s="38">
        <v>79.260000000000005</v>
      </c>
      <c r="AD7" s="38" t="s">
        <v>101</v>
      </c>
      <c r="AE7" s="38" t="s">
        <v>101</v>
      </c>
      <c r="AF7" s="38" t="s">
        <v>101</v>
      </c>
      <c r="AG7" s="38">
        <v>101.77</v>
      </c>
      <c r="AH7" s="38">
        <v>103.6</v>
      </c>
      <c r="AI7" s="38">
        <v>102.97</v>
      </c>
      <c r="AJ7" s="38" t="s">
        <v>101</v>
      </c>
      <c r="AK7" s="38" t="s">
        <v>101</v>
      </c>
      <c r="AL7" s="38" t="s">
        <v>101</v>
      </c>
      <c r="AM7" s="38">
        <v>85.77</v>
      </c>
      <c r="AN7" s="38">
        <v>162.63999999999999</v>
      </c>
      <c r="AO7" s="38" t="s">
        <v>101</v>
      </c>
      <c r="AP7" s="38" t="s">
        <v>101</v>
      </c>
      <c r="AQ7" s="38" t="s">
        <v>101</v>
      </c>
      <c r="AR7" s="38">
        <v>227.4</v>
      </c>
      <c r="AS7" s="38">
        <v>193.99</v>
      </c>
      <c r="AT7" s="38">
        <v>165.48</v>
      </c>
      <c r="AU7" s="38" t="s">
        <v>101</v>
      </c>
      <c r="AV7" s="38" t="s">
        <v>101</v>
      </c>
      <c r="AW7" s="38" t="s">
        <v>101</v>
      </c>
      <c r="AX7" s="38">
        <v>63.07</v>
      </c>
      <c r="AY7" s="38">
        <v>38.200000000000003</v>
      </c>
      <c r="AZ7" s="38" t="s">
        <v>101</v>
      </c>
      <c r="BA7" s="38" t="s">
        <v>101</v>
      </c>
      <c r="BB7" s="38" t="s">
        <v>101</v>
      </c>
      <c r="BC7" s="38">
        <v>29.54</v>
      </c>
      <c r="BD7" s="38">
        <v>26.99</v>
      </c>
      <c r="BE7" s="38">
        <v>33.840000000000003</v>
      </c>
      <c r="BF7" s="38" t="s">
        <v>101</v>
      </c>
      <c r="BG7" s="38" t="s">
        <v>101</v>
      </c>
      <c r="BH7" s="38" t="s">
        <v>101</v>
      </c>
      <c r="BI7" s="38">
        <v>846.04</v>
      </c>
      <c r="BJ7" s="38">
        <v>766.33</v>
      </c>
      <c r="BK7" s="38" t="s">
        <v>101</v>
      </c>
      <c r="BL7" s="38" t="s">
        <v>101</v>
      </c>
      <c r="BM7" s="38" t="s">
        <v>101</v>
      </c>
      <c r="BN7" s="38">
        <v>789.46</v>
      </c>
      <c r="BO7" s="38">
        <v>826.83</v>
      </c>
      <c r="BP7" s="38">
        <v>765.47</v>
      </c>
      <c r="BQ7" s="38" t="s">
        <v>101</v>
      </c>
      <c r="BR7" s="38" t="s">
        <v>101</v>
      </c>
      <c r="BS7" s="38" t="s">
        <v>101</v>
      </c>
      <c r="BT7" s="38">
        <v>68.430000000000007</v>
      </c>
      <c r="BU7" s="38">
        <v>77.16</v>
      </c>
      <c r="BV7" s="38" t="s">
        <v>101</v>
      </c>
      <c r="BW7" s="38" t="s">
        <v>101</v>
      </c>
      <c r="BX7" s="38" t="s">
        <v>101</v>
      </c>
      <c r="BY7" s="38">
        <v>57.77</v>
      </c>
      <c r="BZ7" s="38">
        <v>57.31</v>
      </c>
      <c r="CA7" s="38">
        <v>59.59</v>
      </c>
      <c r="CB7" s="38" t="s">
        <v>101</v>
      </c>
      <c r="CC7" s="38" t="s">
        <v>101</v>
      </c>
      <c r="CD7" s="38" t="s">
        <v>101</v>
      </c>
      <c r="CE7" s="38">
        <v>181.73</v>
      </c>
      <c r="CF7" s="38">
        <v>161.84</v>
      </c>
      <c r="CG7" s="38" t="s">
        <v>101</v>
      </c>
      <c r="CH7" s="38" t="s">
        <v>101</v>
      </c>
      <c r="CI7" s="38" t="s">
        <v>101</v>
      </c>
      <c r="CJ7" s="38">
        <v>274.35000000000002</v>
      </c>
      <c r="CK7" s="38">
        <v>273.52</v>
      </c>
      <c r="CL7" s="38">
        <v>257.86</v>
      </c>
      <c r="CM7" s="38" t="s">
        <v>101</v>
      </c>
      <c r="CN7" s="38" t="s">
        <v>101</v>
      </c>
      <c r="CO7" s="38" t="s">
        <v>101</v>
      </c>
      <c r="CP7" s="38">
        <v>55.52</v>
      </c>
      <c r="CQ7" s="38">
        <v>56.3</v>
      </c>
      <c r="CR7" s="38" t="s">
        <v>101</v>
      </c>
      <c r="CS7" s="38" t="s">
        <v>101</v>
      </c>
      <c r="CT7" s="38" t="s">
        <v>101</v>
      </c>
      <c r="CU7" s="38">
        <v>50.68</v>
      </c>
      <c r="CV7" s="38">
        <v>50.14</v>
      </c>
      <c r="CW7" s="38">
        <v>51.3</v>
      </c>
      <c r="CX7" s="38" t="s">
        <v>101</v>
      </c>
      <c r="CY7" s="38" t="s">
        <v>101</v>
      </c>
      <c r="CZ7" s="38" t="s">
        <v>101</v>
      </c>
      <c r="DA7" s="38">
        <v>92.33</v>
      </c>
      <c r="DB7" s="38">
        <v>92.81</v>
      </c>
      <c r="DC7" s="38" t="s">
        <v>101</v>
      </c>
      <c r="DD7" s="38" t="s">
        <v>101</v>
      </c>
      <c r="DE7" s="38" t="s">
        <v>101</v>
      </c>
      <c r="DF7" s="38">
        <v>84.86</v>
      </c>
      <c r="DG7" s="38">
        <v>84.98</v>
      </c>
      <c r="DH7" s="38">
        <v>86.22</v>
      </c>
      <c r="DI7" s="38" t="s">
        <v>101</v>
      </c>
      <c r="DJ7" s="38" t="s">
        <v>101</v>
      </c>
      <c r="DK7" s="38" t="s">
        <v>101</v>
      </c>
      <c r="DL7" s="38">
        <v>3.56</v>
      </c>
      <c r="DM7" s="38">
        <v>6.85</v>
      </c>
      <c r="DN7" s="38" t="s">
        <v>101</v>
      </c>
      <c r="DO7" s="38" t="s">
        <v>101</v>
      </c>
      <c r="DP7" s="38" t="s">
        <v>101</v>
      </c>
      <c r="DQ7" s="38">
        <v>24.13</v>
      </c>
      <c r="DR7" s="38">
        <v>23.06</v>
      </c>
      <c r="DS7" s="38">
        <v>24.97</v>
      </c>
      <c r="DT7" s="38" t="s">
        <v>101</v>
      </c>
      <c r="DU7" s="38" t="s">
        <v>101</v>
      </c>
      <c r="DV7" s="38" t="s">
        <v>101</v>
      </c>
      <c r="DW7" s="38">
        <v>0</v>
      </c>
      <c r="DX7" s="38">
        <v>0</v>
      </c>
      <c r="DY7" s="38" t="s">
        <v>101</v>
      </c>
      <c r="DZ7" s="38" t="s">
        <v>101</v>
      </c>
      <c r="EA7" s="38" t="s">
        <v>101</v>
      </c>
      <c r="EB7" s="38">
        <v>0</v>
      </c>
      <c r="EC7" s="38">
        <v>0</v>
      </c>
      <c r="ED7" s="38">
        <v>0</v>
      </c>
      <c r="EE7" s="38" t="s">
        <v>101</v>
      </c>
      <c r="EF7" s="38" t="s">
        <v>101</v>
      </c>
      <c r="EG7" s="38" t="s">
        <v>101</v>
      </c>
      <c r="EH7" s="38">
        <v>0</v>
      </c>
      <c r="EI7" s="38">
        <v>0</v>
      </c>
      <c r="EJ7" s="38" t="s">
        <v>101</v>
      </c>
      <c r="EK7" s="38" t="s">
        <v>101</v>
      </c>
      <c r="EL7" s="38" t="s">
        <v>101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2021-02-08T01:37:11Z</cp:lastPrinted>
  <dcterms:created xsi:type="dcterms:W3CDTF">2020-12-04T02:37:01Z</dcterms:created>
  <dcterms:modified xsi:type="dcterms:W3CDTF">2021-02-08T06:43:41Z</dcterms:modified>
  <cp:category/>
</cp:coreProperties>
</file>