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21_新城市\"/>
    </mc:Choice>
  </mc:AlternateContent>
  <workbookProtection workbookAlgorithmName="SHA-512" workbookHashValue="GkqTa3CGFPqMu+h/jo2MfsM5F0j3hR0GAvI1k07ZgO+4xnZA99Dv7/BVK56XEwPI7UolYHAdp715Qtblpt8Z+g==" workbookSaltValue="eLjXxGQmBd7V2Wl2NTg8Tg==" workbookSpinCount="100000" lockStructure="1"/>
  <bookViews>
    <workbookView xWindow="0" yWindow="0" windowWidth="24000" windowHeight="10575"/>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<sst xmlns="http://schemas.openxmlformats.org/spreadsheetml/2006/main" count="253" uniqueCount="115">
  <si>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</si>
  <si>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</si>
  <si>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</si>
  <si>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</si>
  <si>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</si>
  <si>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</si>
  <si>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</si>
  <si>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</si>
  <si>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</si>
  <si>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</si>
  <si>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</si>
  <si>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</si>
  <si>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</si>
  <si>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</si>
  <si>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</si>
  <si>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</si>
  <si>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</si>
  <si>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</si>
  <si>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</si>
  <si>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</si>
  <si>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</si>
  <si>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</si>
  <si>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</si>
  <si>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</si>
  <si>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</si>
  <si>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</si>
  <si>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</si>
  <si>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</si>
  <si>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</si>
  <si>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</si>
  <si>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</si>
  <si>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</si>
  <si>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</si>
  <si>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</si>
  <si>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</si>
  <si>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</si>
  <si>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</si>
  <si>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</si>
  <si>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</si>
  <si>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</si>
  <si>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</si>
  <si>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</si>
  <si>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</si>
  <si>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</si>
  <si>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</si>
  <si>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</si>
  <si>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</si>
  <si>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</si>
  <si>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</si>
  <si>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</si>
  <si>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</si>
  <si>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</si>
  <si>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</si>
  <si>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</si>
  <si>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</si>
  <si>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</si>
  <si>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</si>
  <si>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</si>
  <si>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</si>
  <si>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</si>
  <si>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</si>
  <si>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</si>
  <si>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</si>
  <si>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</si>
  <si>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</si>
  <si>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</si>
  <si>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</si>
  <si>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</si>
  <si>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</si>
  <si>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</si>
  <si>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</si>
  <si>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</si>
  <si>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</si>
  <si>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</si>
  <si>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</si>
  <si>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</si>
  <si>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</si>
  <si>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</si>
  <si>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</si>
  <si>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</si>
  <si>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</si>
  <si>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</si>
  <si>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</si>
  <si>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</si>
  <si>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</si>
  <si>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</si>
  <si>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</si>
  <si>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</si>
  <si>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</si>
  <si>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</si>
  <si>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</si>
  <si>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</si>
  <si>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</si>
  <si>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</si>
  <si>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</si>
  <si>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</si>
  <si>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</si>
  <si>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</si>
  <si>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</si>
  <si>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</si>
  <si>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</si>
  <si>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</si>
  <si>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</si>
  <si>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</si>
  <si>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</si>
  <si>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</si>
  <si>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</si>
  <si>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</si>
  <si>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</si>
  <si>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</si>
  <si>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</si>
  <si>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</si>
  <si>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③管渠改善率も類似団体と比べ低くなっている。これらにより、現状施設の改築等の必要性は低いといえるが、今後迎える改築に向けた財源の確保や長期的な投資計画の検討が必要と考えられる。</t>
    <rPh sb="1" eb="3">
      <t>ユウケイ</t>
    </rPh>
    <rPh sb="3" eb="7">
      <t>コテイシサン</t>
    </rPh>
    <rPh sb="7" eb="9">
      <t>ゲンカ</t>
    </rPh>
    <rPh sb="9" eb="12">
      <t>ショウキャクリツ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1" eb="112">
      <t>カンガ</t>
    </rPh>
    <phoneticPr fontId="1"/>
  </si>
  <si>
    <t>①経常収支比率は100％を下回っており、単年度収支赤字となっている。経営改善のため水洗化率向上等による収入確保や経費削減等の取組が必要である。
②累積欠損金比率は昨年度から11.08％上昇し、類似団体平均を大きく上回っている。これは地方公営企業法の財務適用を開始した平成28年度から発生している累積欠損金の影響が大きい。また、収入不足が要因の一つであると考えられるため、水洗化率向上等による収入増加を図り、黒字への転換が必要となる。
③流動比率は現金預金の増加により昨年度から15.97％上昇しており、類似団体平均を上回っている。
④企業債残高対事業規模比率は企業債残高の減少により昨年度から35.26％低下したが、未だ類似団体平均と比較して高く企業の持続性・安定性に課題があると考えられる。
⑤経費回収率は昨年度から3.91％上昇し、⑥汚水処理原価は19.62円減少している。これは経費の抑制等により汚水処理費が減少したためである。
⑧水洗化率は類似団体と比べ高い数値となっているが、今後100％を目指し水洗化率向上の取組が必要であると考える。</t>
    <rPh sb="1" eb="3">
      <t>ケイジョウ</t>
    </rPh>
    <rPh sb="3" eb="5">
      <t>シュウシ</t>
    </rPh>
    <rPh sb="5" eb="7">
      <t>ヒリツ</t>
    </rPh>
    <rPh sb="13" eb="15">
      <t>シタマワ</t>
    </rPh>
    <rPh sb="20" eb="23">
      <t>タンネンド</t>
    </rPh>
    <rPh sb="23" eb="25">
      <t>シュウシ</t>
    </rPh>
    <rPh sb="25" eb="27">
      <t>アカジ</t>
    </rPh>
    <rPh sb="34" eb="36">
      <t>ケイエイ</t>
    </rPh>
    <rPh sb="36" eb="38">
      <t>カイゼン</t>
    </rPh>
    <rPh sb="41" eb="44">
      <t>スイセンカ</t>
    </rPh>
    <rPh sb="44" eb="45">
      <t>リツ</t>
    </rPh>
    <rPh sb="45" eb="47">
      <t>コウジョウ</t>
    </rPh>
    <rPh sb="47" eb="48">
      <t>トウ</t>
    </rPh>
    <rPh sb="51" eb="53">
      <t>シュウニュウ</t>
    </rPh>
    <rPh sb="53" eb="55">
      <t>カクホ</t>
    </rPh>
    <rPh sb="56" eb="58">
      <t>ケイヒ</t>
    </rPh>
    <rPh sb="58" eb="60">
      <t>サクゲン</t>
    </rPh>
    <rPh sb="60" eb="61">
      <t>トウ</t>
    </rPh>
    <rPh sb="62" eb="64">
      <t>トリクミ</t>
    </rPh>
    <rPh sb="65" eb="67">
      <t>ヒツヨウ</t>
    </rPh>
    <rPh sb="73" eb="75">
      <t>ルイセキ</t>
    </rPh>
    <rPh sb="75" eb="78">
      <t>ケッソンキン</t>
    </rPh>
    <rPh sb="78" eb="80">
      <t>ヒリツ</t>
    </rPh>
    <rPh sb="81" eb="84">
      <t>サクネンド</t>
    </rPh>
    <rPh sb="92" eb="94">
      <t>ジョウショウ</t>
    </rPh>
    <rPh sb="96" eb="98">
      <t>ルイジ</t>
    </rPh>
    <rPh sb="98" eb="100">
      <t>ダンタイ</t>
    </rPh>
    <rPh sb="100" eb="102">
      <t>ヘイキン</t>
    </rPh>
    <rPh sb="103" eb="104">
      <t>オオ</t>
    </rPh>
    <rPh sb="106" eb="108">
      <t>ウワマワ</t>
    </rPh>
    <rPh sb="116" eb="118">
      <t>チホウ</t>
    </rPh>
    <rPh sb="118" eb="120">
      <t>コウエイ</t>
    </rPh>
    <rPh sb="120" eb="122">
      <t>キギョウ</t>
    </rPh>
    <rPh sb="122" eb="123">
      <t>ホウ</t>
    </rPh>
    <rPh sb="124" eb="126">
      <t>ザイム</t>
    </rPh>
    <rPh sb="126" eb="128">
      <t>テキヨウ</t>
    </rPh>
    <rPh sb="129" eb="131">
      <t>カイシ</t>
    </rPh>
    <rPh sb="133" eb="135">
      <t>ヘイセイ</t>
    </rPh>
    <rPh sb="137" eb="139">
      <t>ネンド</t>
    </rPh>
    <rPh sb="141" eb="143">
      <t>ハッセイ</t>
    </rPh>
    <rPh sb="147" eb="149">
      <t>ルイセキ</t>
    </rPh>
    <rPh sb="149" eb="152">
      <t>ケッソンキン</t>
    </rPh>
    <rPh sb="153" eb="155">
      <t>エイキョウ</t>
    </rPh>
    <rPh sb="156" eb="157">
      <t>オオ</t>
    </rPh>
    <rPh sb="163" eb="165">
      <t>シュウニュウ</t>
    </rPh>
    <rPh sb="165" eb="167">
      <t>ブソク</t>
    </rPh>
    <rPh sb="168" eb="170">
      <t>ヨウイン</t>
    </rPh>
    <rPh sb="171" eb="172">
      <t>ヒト</t>
    </rPh>
    <rPh sb="177" eb="178">
      <t>カンガ</t>
    </rPh>
    <rPh sb="185" eb="188">
      <t>スイセンカ</t>
    </rPh>
    <rPh sb="188" eb="189">
      <t>リツ</t>
    </rPh>
    <rPh sb="189" eb="191">
      <t>コウジョウ</t>
    </rPh>
    <rPh sb="191" eb="192">
      <t>トウ</t>
    </rPh>
    <rPh sb="195" eb="199">
      <t>シュウニュウゾウカ</t>
    </rPh>
    <rPh sb="200" eb="201">
      <t>ハカ</t>
    </rPh>
    <rPh sb="203" eb="205">
      <t>クロジ</t>
    </rPh>
    <rPh sb="207" eb="209">
      <t>テンカン</t>
    </rPh>
    <rPh sb="210" eb="212">
      <t>ヒツヨウ</t>
    </rPh>
    <rPh sb="218" eb="220">
      <t>リュウドウ</t>
    </rPh>
    <rPh sb="220" eb="222">
      <t>ヒリツ</t>
    </rPh>
    <rPh sb="223" eb="225">
      <t>ゲンキン</t>
    </rPh>
    <rPh sb="225" eb="227">
      <t>ヨキン</t>
    </rPh>
    <rPh sb="228" eb="230">
      <t>ゾウカ</t>
    </rPh>
    <rPh sb="233" eb="236">
      <t>サクネンド</t>
    </rPh>
    <rPh sb="244" eb="246">
      <t>ジョウショウ</t>
    </rPh>
    <rPh sb="251" eb="253">
      <t>ルイジ</t>
    </rPh>
    <rPh sb="253" eb="255">
      <t>ダンタイ</t>
    </rPh>
    <rPh sb="255" eb="257">
      <t>ヘイキン</t>
    </rPh>
    <rPh sb="258" eb="260">
      <t>ウワマワ</t>
    </rPh>
    <rPh sb="267" eb="270">
      <t>キギョウサイ</t>
    </rPh>
    <rPh sb="270" eb="272">
      <t>ザンダカ</t>
    </rPh>
    <rPh sb="272" eb="273">
      <t>タイ</t>
    </rPh>
    <rPh sb="273" eb="275">
      <t>ジギョウ</t>
    </rPh>
    <rPh sb="275" eb="277">
      <t>キボ</t>
    </rPh>
    <rPh sb="277" eb="279">
      <t>ヒリツ</t>
    </rPh>
    <rPh sb="280" eb="283">
      <t>キギョウサイ</t>
    </rPh>
    <rPh sb="283" eb="285">
      <t>ザンダカ</t>
    </rPh>
    <rPh sb="286" eb="288">
      <t>ゲンショウ</t>
    </rPh>
    <rPh sb="291" eb="294">
      <t>サクネンド</t>
    </rPh>
    <rPh sb="302" eb="304">
      <t>テイカ</t>
    </rPh>
    <rPh sb="308" eb="309">
      <t>イマ</t>
    </rPh>
    <rPh sb="310" eb="312">
      <t>ルイジ</t>
    </rPh>
    <rPh sb="312" eb="314">
      <t>ダンタイ</t>
    </rPh>
    <rPh sb="314" eb="316">
      <t>ヘイキン</t>
    </rPh>
    <rPh sb="317" eb="319">
      <t>ヒカク</t>
    </rPh>
    <rPh sb="321" eb="322">
      <t>タカ</t>
    </rPh>
    <rPh sb="323" eb="325">
      <t>キギョウ</t>
    </rPh>
    <rPh sb="326" eb="329">
      <t>ジゾクセイ</t>
    </rPh>
    <rPh sb="330" eb="333">
      <t>アンテイセイ</t>
    </rPh>
    <rPh sb="334" eb="336">
      <t>カダイ</t>
    </rPh>
    <rPh sb="340" eb="341">
      <t>カンガ</t>
    </rPh>
    <rPh sb="348" eb="350">
      <t>ケイヒ</t>
    </rPh>
    <rPh sb="350" eb="353">
      <t>カイシュウリツ</t>
    </rPh>
    <rPh sb="354" eb="357">
      <t>サクネンド</t>
    </rPh>
    <rPh sb="364" eb="366">
      <t>ジョウショウ</t>
    </rPh>
    <rPh sb="369" eb="371">
      <t>オスイ</t>
    </rPh>
    <rPh sb="371" eb="373">
      <t>ショリ</t>
    </rPh>
    <rPh sb="373" eb="375">
      <t>ゲンカ</t>
    </rPh>
    <rPh sb="381" eb="382">
      <t>エン</t>
    </rPh>
    <rPh sb="382" eb="384">
      <t>ゲンショウ</t>
    </rPh>
    <rPh sb="392" eb="394">
      <t>ケイヒ</t>
    </rPh>
    <rPh sb="395" eb="397">
      <t>ヨクセイ</t>
    </rPh>
    <rPh sb="397" eb="398">
      <t>トウ</t>
    </rPh>
    <rPh sb="401" eb="403">
      <t>オスイ</t>
    </rPh>
    <rPh sb="403" eb="406">
      <t>ショリヒ</t>
    </rPh>
    <rPh sb="407" eb="409">
      <t>ゲンショウ</t>
    </rPh>
    <rPh sb="419" eb="422">
      <t>スイセンカ</t>
    </rPh>
    <rPh sb="422" eb="423">
      <t>リツ</t>
    </rPh>
    <rPh sb="424" eb="426">
      <t>ルイジ</t>
    </rPh>
    <rPh sb="426" eb="428">
      <t>ダンタイ</t>
    </rPh>
    <rPh sb="429" eb="430">
      <t>クラ</t>
    </rPh>
    <rPh sb="431" eb="432">
      <t>タカ</t>
    </rPh>
    <rPh sb="433" eb="435">
      <t>スウチ</t>
    </rPh>
    <rPh sb="443" eb="445">
      <t>コンゴ</t>
    </rPh>
    <rPh sb="450" eb="452">
      <t>メザ</t>
    </rPh>
    <rPh sb="453" eb="456">
      <t>スイセンカ</t>
    </rPh>
    <rPh sb="456" eb="457">
      <t>リツ</t>
    </rPh>
    <rPh sb="457" eb="459">
      <t>コウジョウ</t>
    </rPh>
    <rPh sb="460" eb="462">
      <t>トリクミ</t>
    </rPh>
    <rPh sb="463" eb="465">
      <t>ヒツヨウ</t>
    </rPh>
    <rPh sb="469" eb="470">
      <t>カンガ</t>
    </rPh>
    <phoneticPr fontId="1"/>
  </si>
  <si>
    <t>　経費回収率と経常収支比率が低いことから、水洗化率の向上を図るなどの収入増加に向けた取組が必要であるといえる。また、企業の持続性・安定性に課題があると考えられるため、今後更新投資の際には経費節減を目的としたスペックダウンやダウンサイジングの検討が必要と考えられる。令和2年3月に策定した経営戦略の進捗状況について、PDCAサイクルに基づいたフォローアップを3年に1回行い(令和4年度見直し予定)、経営の健全化を目指していく。</t>
    <rPh sb="1" eb="3">
      <t>ケイヒ</t>
    </rPh>
    <rPh sb="3" eb="6">
      <t>カイシュウリツ</t>
    </rPh>
    <rPh sb="7" eb="9">
      <t>ケイジョウ</t>
    </rPh>
    <rPh sb="9" eb="11">
      <t>シュウシ</t>
    </rPh>
    <rPh sb="11" eb="13">
      <t>ヒリツ</t>
    </rPh>
    <rPh sb="14" eb="15">
      <t>ヒク</t>
    </rPh>
    <rPh sb="21" eb="24">
      <t>スイセンカ</t>
    </rPh>
    <rPh sb="24" eb="25">
      <t>リツ</t>
    </rPh>
    <rPh sb="26" eb="28">
      <t>コウジョウ</t>
    </rPh>
    <rPh sb="29" eb="30">
      <t>ハカ</t>
    </rPh>
    <rPh sb="34" eb="38">
      <t>シュウニュウゾウカ</t>
    </rPh>
    <rPh sb="39" eb="40">
      <t>ム</t>
    </rPh>
    <rPh sb="42" eb="44">
      <t>トリクミ</t>
    </rPh>
    <rPh sb="45" eb="47">
      <t>ヒツヨウ</t>
    </rPh>
    <rPh sb="58" eb="60">
      <t>キギョウ</t>
    </rPh>
    <rPh sb="61" eb="64">
      <t>ジゾクセイ</t>
    </rPh>
    <rPh sb="65" eb="68">
      <t>アンテイセイ</t>
    </rPh>
    <rPh sb="69" eb="71">
      <t>カダイ</t>
    </rPh>
    <rPh sb="75" eb="76">
      <t>カンガ</t>
    </rPh>
    <rPh sb="83" eb="85">
      <t>コンゴ</t>
    </rPh>
    <rPh sb="85" eb="87">
      <t>コウシン</t>
    </rPh>
    <rPh sb="87" eb="89">
      <t>トウシ</t>
    </rPh>
    <rPh sb="90" eb="91">
      <t>サイ</t>
    </rPh>
    <rPh sb="93" eb="95">
      <t>ケイヒ</t>
    </rPh>
    <rPh sb="95" eb="97">
      <t>セツゲン</t>
    </rPh>
    <rPh sb="98" eb="100">
      <t>モクテキ</t>
    </rPh>
    <rPh sb="120" eb="122">
      <t>ケントウ</t>
    </rPh>
    <rPh sb="123" eb="125">
      <t>ヒツヨウ</t>
    </rPh>
    <rPh sb="126" eb="127">
      <t>カンガ</t>
    </rPh>
    <rPh sb="132" eb="134">
      <t>レイワ</t>
    </rPh>
    <rPh sb="135" eb="136">
      <t>ネン</t>
    </rPh>
    <rPh sb="137" eb="138">
      <t>ガツ</t>
    </rPh>
    <rPh sb="139" eb="141">
      <t>サクテイ</t>
    </rPh>
    <rPh sb="143" eb="145">
      <t>ケイエイ</t>
    </rPh>
    <rPh sb="145" eb="147">
      <t>センリャク</t>
    </rPh>
    <rPh sb="148" eb="150">
      <t>シンチョク</t>
    </rPh>
    <rPh sb="150" eb="152">
      <t>ジョウキョウ</t>
    </rPh>
    <rPh sb="166" eb="167">
      <t>モト</t>
    </rPh>
    <rPh sb="179" eb="180">
      <t>ネン</t>
    </rPh>
    <rPh sb="182" eb="183">
      <t>カイ</t>
    </rPh>
    <rPh sb="183" eb="184">
      <t>オコナ</t>
    </rPh>
    <rPh sb="186" eb="188">
      <t>レイワ</t>
    </rPh>
    <rPh sb="189" eb="191">
      <t>ネンド</t>
    </rPh>
    <rPh sb="191" eb="193">
      <t>ミナオ</t>
    </rPh>
    <rPh sb="194" eb="196">
      <t>ヨテイ</t>
    </rPh>
    <rPh sb="198" eb="200">
      <t>ケイエイ</t>
    </rPh>
    <rPh sb="201" eb="204">
      <t>ケンゼンカ</t>
    </rPh>
    <rPh sb="205" eb="207">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</si>
</sst>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3A6-494E-BEC2-3E078B2106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c:ext xmlns:c16="http://schemas.microsoft.com/office/drawing/2014/chart" uri="{C3380CC4-5D6E-409C-BE32-E72D297353CC}">
              <c16:uniqueId val="{00000001-73A6-494E-BEC2-3E078B2106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50.12</c:v>
                </c:pt>
                <c:pt idx="2">
                  <c:v>53.28</c:v>
                </c:pt>
                <c:pt idx="3">
                  <c:v>48</c:v>
                </c:pt>
                <c:pt idx="4">
                  <c:v>50.84</c:v>
                </c:pt>
              </c:numCache>
            </c:numRef>
          </c:val>
          <c:extLst>
            <c:ext xmlns:c16="http://schemas.microsoft.com/office/drawing/2014/chart" uri="{C3380CC4-5D6E-409C-BE32-E72D297353CC}">
              <c16:uniqueId val="{00000000-B641-461E-BF23-3724A3F2C2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50.14</c:v>
                </c:pt>
              </c:numCache>
            </c:numRef>
          </c:val>
          <c:smooth val="0"/>
          <c:extLst>
            <c:ext xmlns:c16="http://schemas.microsoft.com/office/drawing/2014/chart" uri="{C3380CC4-5D6E-409C-BE32-E72D297353CC}">
              <c16:uniqueId val="{00000001-B641-461E-BF23-3724A3F2C2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84.9</c:v>
                </c:pt>
                <c:pt idx="2">
                  <c:v>88.12</c:v>
                </c:pt>
                <c:pt idx="3">
                  <c:v>87.43</c:v>
                </c:pt>
                <c:pt idx="4">
                  <c:v>85.73</c:v>
                </c:pt>
              </c:numCache>
            </c:numRef>
          </c:val>
          <c:extLst>
            <c:ext xmlns:c16="http://schemas.microsoft.com/office/drawing/2014/chart" uri="{C3380CC4-5D6E-409C-BE32-E72D297353CC}">
              <c16:uniqueId val="{00000000-C4C7-4778-8F29-7D3386C69C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84.98</c:v>
                </c:pt>
              </c:numCache>
            </c:numRef>
          </c:val>
          <c:smooth val="0"/>
          <c:extLst>
            <c:ext xmlns:c16="http://schemas.microsoft.com/office/drawing/2014/chart" uri="{C3380CC4-5D6E-409C-BE32-E72D297353CC}">
              <c16:uniqueId val="{00000001-C4C7-4778-8F29-7D3386C69C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92.22</c:v>
                </c:pt>
                <c:pt idx="2">
                  <c:v>98.2</c:v>
                </c:pt>
                <c:pt idx="3">
                  <c:v>101.64</c:v>
                </c:pt>
                <c:pt idx="4">
                  <c:v>98.12</c:v>
                </c:pt>
              </c:numCache>
            </c:numRef>
          </c:val>
          <c:extLst>
            <c:ext xmlns:c16="http://schemas.microsoft.com/office/drawing/2014/chart" uri="{C3380CC4-5D6E-409C-BE32-E72D297353CC}">
              <c16:uniqueId val="{00000000-1E74-4E79-A6E8-6BBD637FAE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99.66</c:v>
                </c:pt>
                <c:pt idx="2">
                  <c:v>100.95</c:v>
                </c:pt>
                <c:pt idx="3">
                  <c:v>101.77</c:v>
                </c:pt>
                <c:pt idx="4">
                  <c:v>103.6</c:v>
                </c:pt>
              </c:numCache>
            </c:numRef>
          </c:val>
          <c:smooth val="0"/>
          <c:extLst>
            <c:ext xmlns:c16="http://schemas.microsoft.com/office/drawing/2014/chart" uri="{C3380CC4-5D6E-409C-BE32-E72D297353CC}">
              <c16:uniqueId val="{00000001-1E74-4E79-A6E8-6BBD637FAE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3.25</c:v>
                </c:pt>
                <c:pt idx="2">
                  <c:v>6.48</c:v>
                </c:pt>
                <c:pt idx="3">
                  <c:v>9.51</c:v>
                </c:pt>
                <c:pt idx="4">
                  <c:v>12.5</c:v>
                </c:pt>
              </c:numCache>
            </c:numRef>
          </c:val>
          <c:extLst>
            <c:ext xmlns:c16="http://schemas.microsoft.com/office/drawing/2014/chart" uri="{C3380CC4-5D6E-409C-BE32-E72D297353CC}">
              <c16:uniqueId val="{00000000-3886-46B8-B0B4-F7B7DC84B8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22.9</c:v>
                </c:pt>
                <c:pt idx="2">
                  <c:v>24.87</c:v>
                </c:pt>
                <c:pt idx="3">
                  <c:v>24.13</c:v>
                </c:pt>
                <c:pt idx="4">
                  <c:v>23.06</c:v>
                </c:pt>
              </c:numCache>
            </c:numRef>
          </c:val>
          <c:smooth val="0"/>
          <c:extLst>
            <c:ext xmlns:c16="http://schemas.microsoft.com/office/drawing/2014/chart" uri="{C3380CC4-5D6E-409C-BE32-E72D297353CC}">
              <c16:uniqueId val="{00000001-3886-46B8-B0B4-F7B7DC84B8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E6E-4A7F-98CC-ECE231B00E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E6E-4A7F-98CC-ECE231B00E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356.56</c:v>
                </c:pt>
                <c:pt idx="2">
                  <c:v>303.29000000000002</c:v>
                </c:pt>
                <c:pt idx="3">
                  <c:v>284.83999999999997</c:v>
                </c:pt>
                <c:pt idx="4">
                  <c:v>295.92</c:v>
                </c:pt>
              </c:numCache>
            </c:numRef>
          </c:val>
          <c:extLst>
            <c:ext xmlns:c16="http://schemas.microsoft.com/office/drawing/2014/chart" uri="{C3380CC4-5D6E-409C-BE32-E72D297353CC}">
              <c16:uniqueId val="{00000000-FDC2-4D40-8087-3DC8C6EE3F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225.39</c:v>
                </c:pt>
                <c:pt idx="2">
                  <c:v>224.04</c:v>
                </c:pt>
                <c:pt idx="3">
                  <c:v>227.4</c:v>
                </c:pt>
                <c:pt idx="4">
                  <c:v>193.99</c:v>
                </c:pt>
              </c:numCache>
            </c:numRef>
          </c:val>
          <c:smooth val="0"/>
          <c:extLst>
            <c:ext xmlns:c16="http://schemas.microsoft.com/office/drawing/2014/chart" uri="{C3380CC4-5D6E-409C-BE32-E72D297353CC}">
              <c16:uniqueId val="{00000001-FDC2-4D40-8087-3DC8C6EE3F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61.76</c:v>
                </c:pt>
                <c:pt idx="2">
                  <c:v>106.46</c:v>
                </c:pt>
                <c:pt idx="3">
                  <c:v>130.03</c:v>
                </c:pt>
                <c:pt idx="4">
                  <c:v>146</c:v>
                </c:pt>
              </c:numCache>
            </c:numRef>
          </c:val>
          <c:extLst>
            <c:ext xmlns:c16="http://schemas.microsoft.com/office/drawing/2014/chart" uri="{C3380CC4-5D6E-409C-BE32-E72D297353CC}">
              <c16:uniqueId val="{00000000-BBE5-41B2-8C8C-4D74B36D54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31.84</c:v>
                </c:pt>
                <c:pt idx="2">
                  <c:v>29.91</c:v>
                </c:pt>
                <c:pt idx="3">
                  <c:v>29.54</c:v>
                </c:pt>
                <c:pt idx="4">
                  <c:v>26.99</c:v>
                </c:pt>
              </c:numCache>
            </c:numRef>
          </c:val>
          <c:smooth val="0"/>
          <c:extLst>
            <c:ext xmlns:c16="http://schemas.microsoft.com/office/drawing/2014/chart" uri="{C3380CC4-5D6E-409C-BE32-E72D297353CC}">
              <c16:uniqueId val="{00000001-BBE5-41B2-8C8C-4D74B36D54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2331.14</c:v>
                </c:pt>
                <c:pt idx="2">
                  <c:v>2002.8</c:v>
                </c:pt>
                <c:pt idx="3">
                  <c:v>1879.1</c:v>
                </c:pt>
                <c:pt idx="4">
                  <c:v>1843.84</c:v>
                </c:pt>
              </c:numCache>
            </c:numRef>
          </c:val>
          <c:extLst>
            <c:ext xmlns:c16="http://schemas.microsoft.com/office/drawing/2014/chart" uri="{C3380CC4-5D6E-409C-BE32-E72D297353CC}">
              <c16:uniqueId val="{00000000-CFE6-4C6B-9A75-141B705B7F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826.83</c:v>
                </c:pt>
              </c:numCache>
            </c:numRef>
          </c:val>
          <c:smooth val="0"/>
          <c:extLst>
            <c:ext xmlns:c16="http://schemas.microsoft.com/office/drawing/2014/chart" uri="{C3380CC4-5D6E-409C-BE32-E72D297353CC}">
              <c16:uniqueId val="{00000001-CFE6-4C6B-9A75-141B705B7F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52.32</c:v>
                </c:pt>
                <c:pt idx="2">
                  <c:v>59.1</c:v>
                </c:pt>
                <c:pt idx="3">
                  <c:v>74.64</c:v>
                </c:pt>
                <c:pt idx="4">
                  <c:v>78.55</c:v>
                </c:pt>
              </c:numCache>
            </c:numRef>
          </c:val>
          <c:extLst>
            <c:ext xmlns:c16="http://schemas.microsoft.com/office/drawing/2014/chart" uri="{C3380CC4-5D6E-409C-BE32-E72D297353CC}">
              <c16:uniqueId val="{00000000-D245-4414-B3CA-E37ED55DEF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57.31</c:v>
                </c:pt>
              </c:numCache>
            </c:numRef>
          </c:val>
          <c:smooth val="0"/>
          <c:extLst>
            <c:ext xmlns:c16="http://schemas.microsoft.com/office/drawing/2014/chart" uri="{C3380CC4-5D6E-409C-BE32-E72D297353CC}">
              <c16:uniqueId val="{00000001-D245-4414-B3CA-E37ED55DEF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277.01</c:v>
                </c:pt>
                <c:pt idx="2">
                  <c:v>261.32</c:v>
                </c:pt>
                <c:pt idx="3">
                  <c:v>208.64</c:v>
                </c:pt>
                <c:pt idx="4">
                  <c:v>189.02</c:v>
                </c:pt>
              </c:numCache>
            </c:numRef>
          </c:val>
          <c:extLst>
            <c:ext xmlns:c16="http://schemas.microsoft.com/office/drawing/2014/chart" uri="{C3380CC4-5D6E-409C-BE32-E72D297353CC}">
              <c16:uniqueId val="{00000000-851A-4E74-8041-9457AF73B7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273.52</c:v>
                </c:pt>
              </c:numCache>
            </c:numRef>
          </c:val>
          <c:smooth val="0"/>
          <c:extLst>
            <c:ext xmlns:c16="http://schemas.microsoft.com/office/drawing/2014/chart" uri="{C3380CC4-5D6E-409C-BE32-E72D297353CC}">
              <c16:uniqueId val="{00000001-851A-4E74-8041-9457AF73B7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【102.97】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【165.48】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【33.84】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4</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新城市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46029</v>
      </c>
      <c r="AM8" s="47"/>
      <c r="AN8" s="47"/>
      <c r="AO8" s="47"/>
      <c r="AP8" s="47"/>
      <c r="AQ8" s="47"/>
      <c r="AR8" s="47"/>
      <c r="AS8" s="47"/>
      <c r="AT8" s="48">
        <f>データ!T6</f>
        <v>499.23</v>
      </c>
      <c r="AU8" s="48"/>
      <c r="AV8" s="48"/>
      <c r="AW8" s="48"/>
      <c r="AX8" s="48"/>
      <c r="AY8" s="48"/>
      <c r="AZ8" s="48"/>
      <c r="BA8" s="48"/>
      <c r="BB8" s="48">
        <f>データ!U6</f>
        <v>92.2</v>
      </c>
      <c r="BC8" s="48"/>
      <c r="BD8" s="48"/>
      <c r="BE8" s="48"/>
      <c r="BF8" s="48"/>
      <c r="BG8" s="48"/>
      <c r="BH8" s="48"/>
      <c r="BI8" s="48"/>
      <c r="BJ8" s="3"/>
      <c r="BK8" s="3"/>
      <c r="BL8" s="50" t="s">
        <v>14</v>
      </c>
      <c r="BM8" s="51"/>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23</v>
      </c>
      <c r="Q9" s="44"/>
      <c r="R9" s="44"/>
      <c r="S9" s="44"/>
      <c r="T9" s="44"/>
      <c r="U9" s="44"/>
      <c r="V9" s="44"/>
      <c r="W9" s="44" t="s">
        <v>24</v>
      </c>
      <c r="X9" s="44"/>
      <c r="Y9" s="44"/>
      <c r="Z9" s="44"/>
      <c r="AA9" s="44"/>
      <c r="AB9" s="44"/>
      <c r="AC9" s="44"/>
      <c r="AD9" s="44" t="s">
        <v>2</v>
      </c>
      <c r="AE9" s="44"/>
      <c r="AF9" s="44"/>
      <c r="AG9" s="44"/>
      <c r="AH9" s="44"/>
      <c r="AI9" s="44"/>
      <c r="AJ9" s="44"/>
      <c r="AK9" s="3"/>
      <c r="AL9" s="44" t="s">
        <v>27</v>
      </c>
      <c r="AM9" s="44"/>
      <c r="AN9" s="44"/>
      <c r="AO9" s="44"/>
      <c r="AP9" s="44"/>
      <c r="AQ9" s="44"/>
      <c r="AR9" s="44"/>
      <c r="AS9" s="44"/>
      <c r="AT9" s="44" t="s">
        <v>28</v>
      </c>
      <c r="AU9" s="44"/>
      <c r="AV9" s="44"/>
      <c r="AW9" s="44"/>
      <c r="AX9" s="44"/>
      <c r="AY9" s="44"/>
      <c r="AZ9" s="44"/>
      <c r="BA9" s="44"/>
      <c r="BB9" s="44" t="s">
        <v>32</v>
      </c>
      <c r="BC9" s="44"/>
      <c r="BD9" s="44"/>
      <c r="BE9" s="44"/>
      <c r="BF9" s="44"/>
      <c r="BG9" s="44"/>
      <c r="BH9" s="44"/>
      <c r="BI9" s="44"/>
      <c r="BJ9" s="3"/>
      <c r="BK9" s="3"/>
      <c r="BL9" s="52" t="s">
        <v>33</v>
      </c>
      <c r="BM9" s="53"/>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81.430000000000007</v>
      </c>
      <c r="J10" s="48"/>
      <c r="K10" s="48"/>
      <c r="L10" s="48"/>
      <c r="M10" s="48"/>
      <c r="N10" s="48"/>
      <c r="O10" s="48"/>
      <c r="P10" s="48">
        <f>データ!P6</f>
        <v>9.82</v>
      </c>
      <c r="Q10" s="48"/>
      <c r="R10" s="48"/>
      <c r="S10" s="48"/>
      <c r="T10" s="48"/>
      <c r="U10" s="48"/>
      <c r="V10" s="48"/>
      <c r="W10" s="48">
        <f>データ!Q6</f>
        <v>100</v>
      </c>
      <c r="X10" s="48"/>
      <c r="Y10" s="48"/>
      <c r="Z10" s="48"/>
      <c r="AA10" s="48"/>
      <c r="AB10" s="48"/>
      <c r="AC10" s="48"/>
      <c r="AD10" s="47">
        <f>データ!R6</f>
        <v>4411</v>
      </c>
      <c r="AE10" s="47"/>
      <c r="AF10" s="47"/>
      <c r="AG10" s="47"/>
      <c r="AH10" s="47"/>
      <c r="AI10" s="47"/>
      <c r="AJ10" s="47"/>
      <c r="AK10" s="2"/>
      <c r="AL10" s="47">
        <f>データ!V6</f>
        <v>4493</v>
      </c>
      <c r="AM10" s="47"/>
      <c r="AN10" s="47"/>
      <c r="AO10" s="47"/>
      <c r="AP10" s="47"/>
      <c r="AQ10" s="47"/>
      <c r="AR10" s="47"/>
      <c r="AS10" s="47"/>
      <c r="AT10" s="48">
        <f>データ!W6</f>
        <v>4.6399999999999997</v>
      </c>
      <c r="AU10" s="48"/>
      <c r="AV10" s="48"/>
      <c r="AW10" s="48"/>
      <c r="AX10" s="48"/>
      <c r="AY10" s="48"/>
      <c r="AZ10" s="48"/>
      <c r="BA10" s="48"/>
      <c r="BB10" s="48">
        <f>データ!X6</f>
        <v>968.32</v>
      </c>
      <c r="BC10" s="48"/>
      <c r="BD10" s="48"/>
      <c r="BE10" s="48"/>
      <c r="BF10" s="48"/>
      <c r="BG10" s="48"/>
      <c r="BH10" s="48"/>
      <c r="BI10" s="48"/>
      <c r="BJ10" s="2"/>
      <c r="BK10" s="2"/>
      <c r="BL10" s="66" t="s">
        <v>36</v>
      </c>
      <c r="BM10" s="67"/>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38</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113</v>
      </c>
      <c r="BM16" s="69"/>
      <c r="BN16" s="69"/>
      <c r="BO16" s="69"/>
      <c r="BP16" s="69"/>
      <c r="BQ16" s="69"/>
      <c r="BR16" s="69"/>
      <c r="BS16" s="69"/>
      <c r="BT16" s="69"/>
      <c r="BU16" s="69"/>
      <c r="BV16" s="69"/>
      <c r="BW16" s="69"/>
      <c r="BX16" s="69"/>
      <c r="BY16" s="69"/>
      <c r="BZ16" s="7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112</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12</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114</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42</v>
      </c>
    </row>
    <row r="84" spans="1:78" hidden="1" x14ac:dyDescent="0.15">
      <c r="B84" s="6" t="s">
        <v>43</v>
      </c>
      <c r="C84" s="6"/>
      <c r="D84" s="6"/>
      <c r="E84" s="6" t="s">
        <v>45</v>
      </c>
      <c r="F84" s="6" t="s">
        <v>46</v>
      </c>
      <c r="G84" s="6" t="s">
        <v>47</v>
      </c>
      <c r="H84" s="6" t="s">
        <v>40</v>
      </c>
      <c r="I84" s="6" t="s">
        <v>10</v>
      </c>
      <c r="J84" s="6" t="s">
        <v>48</v>
      </c>
      <c r="K84" s="6" t="s">
        <v>49</v>
      </c>
      <c r="L84" s="6" t="s">
        <v>30</v>
      </c>
      <c r="M84" s="6" t="s">
        <v>34</v>
      </c>
      <c r="N84" s="6" t="s">
        <v>51</v>
      </c>
      <c r="O84" s="6" t="s">
        <v>53</v>
      </c>
    </row>
    <row r="85" spans="1:78" hidden="1" x14ac:dyDescent="0.15">
      <c r="B85" s="6"/>
      <c r="C85" s="6"/>
      <c r="D85" s="6"/>
      <c r="E85" s="6" t="str">
        <f>データ!AI6</f>
        <v>【102.97】</v>
      </c>
      <c r="F85" s="6" t="str">
        <f>データ!AT6</f>
        <v>【165.48】</v>
      </c>
      <c r="G85" s="6" t="str">
        <f>データ!BE6</f>
        <v>【33.84】</v>
      </c>
      <c r="H85" s="6" t="str">
        <f>データ!BP6</f>
        <v>【765.47】</v>
      </c>
      <c r="I85" s="6" t="str">
        <f>データ!CA6</f>
        <v>【59.59】</v>
      </c>
      <c r="J85" s="6" t="str">
        <f>データ!CL6</f>
        <v>【257.86】</v>
      </c>
      <c r="K85" s="6" t="str">
        <f>データ!CW6</f>
        <v>【51.30】</v>
      </c>
      <c r="L85" s="6" t="str">
        <f>データ!DH6</f>
        <v>【86.22】</v>
      </c>
      <c r="M85" s="6" t="str">
        <f>データ!DS6</f>
        <v>【24.97】</v>
      </c>
      <c r="N85" s="6" t="str">
        <f>データ!ED6</f>
        <v>【0.00】</v>
      </c>
      <c r="O85" s="6" t="str">
        <f>データ!EO6</f>
        <v>【0.02】</v>
      </c>
    </row>
  </sheetData>
  <sheetProtection algorithmName="SHA-512" hashValue="2nngIYKJlc/qlVntsB71YCRV8NeIk4jHRGXnKI3eaGbtEf7rLKfPpdhr2vCBbES6Mi29uPIFciLwel1EOW5Hog==" saltValue="gbUmhtnUHeYoysanh25XJ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29</v>
      </c>
      <c r="C3" s="30" t="s">
        <v>57</v>
      </c>
      <c r="D3" s="30" t="s">
        <v>58</v>
      </c>
      <c r="E3" s="30" t="s">
        <v>6</v>
      </c>
      <c r="F3" s="30" t="s">
        <v>5</v>
      </c>
      <c r="G3" s="30" t="s">
        <v>22</v>
      </c>
      <c r="H3" s="76" t="s">
        <v>59</v>
      </c>
      <c r="I3" s="77"/>
      <c r="J3" s="77"/>
      <c r="K3" s="77"/>
      <c r="L3" s="77"/>
      <c r="M3" s="77"/>
      <c r="N3" s="77"/>
      <c r="O3" s="77"/>
      <c r="P3" s="77"/>
      <c r="Q3" s="77"/>
      <c r="R3" s="77"/>
      <c r="S3" s="77"/>
      <c r="T3" s="77"/>
      <c r="U3" s="77"/>
      <c r="V3" s="77"/>
      <c r="W3" s="77"/>
      <c r="X3" s="78"/>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60</v>
      </c>
      <c r="B4" s="31"/>
      <c r="C4" s="31"/>
      <c r="D4" s="31"/>
      <c r="E4" s="31"/>
      <c r="F4" s="31"/>
      <c r="G4" s="31"/>
      <c r="H4" s="79"/>
      <c r="I4" s="80"/>
      <c r="J4" s="80"/>
      <c r="K4" s="80"/>
      <c r="L4" s="80"/>
      <c r="M4" s="80"/>
      <c r="N4" s="80"/>
      <c r="O4" s="80"/>
      <c r="P4" s="80"/>
      <c r="Q4" s="80"/>
      <c r="R4" s="80"/>
      <c r="S4" s="80"/>
      <c r="T4" s="80"/>
      <c r="U4" s="80"/>
      <c r="V4" s="80"/>
      <c r="W4" s="80"/>
      <c r="X4" s="81"/>
      <c r="Y4" s="83" t="s">
        <v>50</v>
      </c>
      <c r="Z4" s="83"/>
      <c r="AA4" s="83"/>
      <c r="AB4" s="83"/>
      <c r="AC4" s="83"/>
      <c r="AD4" s="83"/>
      <c r="AE4" s="83"/>
      <c r="AF4" s="83"/>
      <c r="AG4" s="83"/>
      <c r="AH4" s="83"/>
      <c r="AI4" s="83"/>
      <c r="AJ4" s="83" t="s">
        <v>44</v>
      </c>
      <c r="AK4" s="83"/>
      <c r="AL4" s="83"/>
      <c r="AM4" s="83"/>
      <c r="AN4" s="83"/>
      <c r="AO4" s="83"/>
      <c r="AP4" s="83"/>
      <c r="AQ4" s="83"/>
      <c r="AR4" s="83"/>
      <c r="AS4" s="83"/>
      <c r="AT4" s="83"/>
      <c r="AU4" s="83" t="s">
        <v>25</v>
      </c>
      <c r="AV4" s="83"/>
      <c r="AW4" s="83"/>
      <c r="AX4" s="83"/>
      <c r="AY4" s="83"/>
      <c r="AZ4" s="83"/>
      <c r="BA4" s="83"/>
      <c r="BB4" s="83"/>
      <c r="BC4" s="83"/>
      <c r="BD4" s="83"/>
      <c r="BE4" s="83"/>
      <c r="BF4" s="83" t="s">
        <v>62</v>
      </c>
      <c r="BG4" s="83"/>
      <c r="BH4" s="83"/>
      <c r="BI4" s="83"/>
      <c r="BJ4" s="83"/>
      <c r="BK4" s="83"/>
      <c r="BL4" s="83"/>
      <c r="BM4" s="83"/>
      <c r="BN4" s="83"/>
      <c r="BO4" s="83"/>
      <c r="BP4" s="83"/>
      <c r="BQ4" s="83" t="s">
        <v>0</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x14ac:dyDescent="0.15">
      <c r="A5" s="28" t="s">
        <v>69</v>
      </c>
      <c r="B5" s="32"/>
      <c r="C5" s="32"/>
      <c r="D5" s="32"/>
      <c r="E5" s="32"/>
      <c r="F5" s="32"/>
      <c r="G5" s="32"/>
      <c r="H5" s="37" t="s">
        <v>56</v>
      </c>
      <c r="I5" s="37" t="s">
        <v>70</v>
      </c>
      <c r="J5" s="37" t="s">
        <v>71</v>
      </c>
      <c r="K5" s="37" t="s">
        <v>72</v>
      </c>
      <c r="L5" s="37" t="s">
        <v>73</v>
      </c>
      <c r="M5" s="37" t="s">
        <v>7</v>
      </c>
      <c r="N5" s="37" t="s">
        <v>74</v>
      </c>
      <c r="O5" s="37" t="s">
        <v>75</v>
      </c>
      <c r="P5" s="37" t="s">
        <v>76</v>
      </c>
      <c r="Q5" s="37" t="s">
        <v>77</v>
      </c>
      <c r="R5" s="37" t="s">
        <v>78</v>
      </c>
      <c r="S5" s="37" t="s">
        <v>79</v>
      </c>
      <c r="T5" s="37" t="s">
        <v>80</v>
      </c>
      <c r="U5" s="37" t="s">
        <v>64</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43</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8" s="27" customFormat="1" x14ac:dyDescent="0.15">
      <c r="A6" s="28" t="s">
        <v>95</v>
      </c>
      <c r="B6" s="33">
        <f t="shared" ref="B6:X6" si="1">B7</f>
        <v>2019</v>
      </c>
      <c r="C6" s="33">
        <f t="shared" si="1"/>
        <v>232211</v>
      </c>
      <c r="D6" s="33">
        <f t="shared" si="1"/>
        <v>46</v>
      </c>
      <c r="E6" s="33">
        <f t="shared" si="1"/>
        <v>17</v>
      </c>
      <c r="F6" s="33">
        <f t="shared" si="1"/>
        <v>5</v>
      </c>
      <c r="G6" s="33">
        <f t="shared" si="1"/>
        <v>0</v>
      </c>
      <c r="H6" s="33" t="str">
        <f t="shared" si="1"/>
        <v>愛知県　新城市</v>
      </c>
      <c r="I6" s="33" t="str">
        <f t="shared" si="1"/>
        <v>法適用</v>
      </c>
      <c r="J6" s="33" t="str">
        <f t="shared" si="1"/>
        <v>下水道事業</v>
      </c>
      <c r="K6" s="33" t="str">
        <f t="shared" si="1"/>
        <v>農業集落排水</v>
      </c>
      <c r="L6" s="33" t="str">
        <f t="shared" si="1"/>
        <v>F2</v>
      </c>
      <c r="M6" s="33" t="str">
        <f t="shared" si="1"/>
        <v>非設置</v>
      </c>
      <c r="N6" s="38" t="str">
        <f t="shared" si="1"/>
        <v>-</v>
      </c>
      <c r="O6" s="38">
        <f t="shared" si="1"/>
        <v>81.430000000000007</v>
      </c>
      <c r="P6" s="38">
        <f t="shared" si="1"/>
        <v>9.82</v>
      </c>
      <c r="Q6" s="38">
        <f t="shared" si="1"/>
        <v>100</v>
      </c>
      <c r="R6" s="38">
        <f t="shared" si="1"/>
        <v>4411</v>
      </c>
      <c r="S6" s="38">
        <f t="shared" si="1"/>
        <v>46029</v>
      </c>
      <c r="T6" s="38">
        <f t="shared" si="1"/>
        <v>499.23</v>
      </c>
      <c r="U6" s="38">
        <f t="shared" si="1"/>
        <v>92.2</v>
      </c>
      <c r="V6" s="38">
        <f t="shared" si="1"/>
        <v>4493</v>
      </c>
      <c r="W6" s="38">
        <f t="shared" si="1"/>
        <v>4.6399999999999997</v>
      </c>
      <c r="X6" s="38">
        <f t="shared" si="1"/>
        <v>968.32</v>
      </c>
      <c r="Y6" s="42" t="str">
        <f t="shared" ref="Y6:AH6" si="2">IF(Y7="",NA(),Y7)</f>
        <v>-</v>
      </c>
      <c r="Z6" s="42">
        <f t="shared" si="2"/>
        <v>92.22</v>
      </c>
      <c r="AA6" s="42">
        <f t="shared" si="2"/>
        <v>98.2</v>
      </c>
      <c r="AB6" s="42">
        <f t="shared" si="2"/>
        <v>101.64</v>
      </c>
      <c r="AC6" s="42">
        <f t="shared" si="2"/>
        <v>98.12</v>
      </c>
      <c r="AD6" s="42" t="str">
        <f t="shared" si="2"/>
        <v>-</v>
      </c>
      <c r="AE6" s="42">
        <f t="shared" si="2"/>
        <v>99.66</v>
      </c>
      <c r="AF6" s="42">
        <f t="shared" si="2"/>
        <v>100.95</v>
      </c>
      <c r="AG6" s="42">
        <f t="shared" si="2"/>
        <v>101.77</v>
      </c>
      <c r="AH6" s="42">
        <f t="shared" si="2"/>
        <v>103.6</v>
      </c>
      <c r="AI6" s="38" t="str">
        <f>IF(AI7="","",IF(AI7="-","【-】","【"&amp;SUBSTITUTE(TEXT(AI7,"#,##0.00"),"-","△")&amp;"】"))</f>
        <v>【102.97】</v>
      </c>
      <c r="AJ6" s="42" t="str">
        <f t="shared" ref="AJ6:AS6" si="3">IF(AJ7="",NA(),AJ7)</f>
        <v>-</v>
      </c>
      <c r="AK6" s="42">
        <f t="shared" si="3"/>
        <v>356.56</v>
      </c>
      <c r="AL6" s="42">
        <f t="shared" si="3"/>
        <v>303.29000000000002</v>
      </c>
      <c r="AM6" s="42">
        <f t="shared" si="3"/>
        <v>284.83999999999997</v>
      </c>
      <c r="AN6" s="42">
        <f t="shared" si="3"/>
        <v>295.92</v>
      </c>
      <c r="AO6" s="42" t="str">
        <f t="shared" si="3"/>
        <v>-</v>
      </c>
      <c r="AP6" s="42">
        <f t="shared" si="3"/>
        <v>225.39</v>
      </c>
      <c r="AQ6" s="42">
        <f t="shared" si="3"/>
        <v>224.04</v>
      </c>
      <c r="AR6" s="42">
        <f t="shared" si="3"/>
        <v>227.4</v>
      </c>
      <c r="AS6" s="42">
        <f t="shared" si="3"/>
        <v>193.99</v>
      </c>
      <c r="AT6" s="38" t="str">
        <f>IF(AT7="","",IF(AT7="-","【-】","【"&amp;SUBSTITUTE(TEXT(AT7,"#,##0.00"),"-","△")&amp;"】"))</f>
        <v>【165.48】</v>
      </c>
      <c r="AU6" s="42" t="str">
        <f t="shared" ref="AU6:BD6" si="4">IF(AU7="",NA(),AU7)</f>
        <v>-</v>
      </c>
      <c r="AV6" s="42">
        <f t="shared" si="4"/>
        <v>61.76</v>
      </c>
      <c r="AW6" s="42">
        <f t="shared" si="4"/>
        <v>106.46</v>
      </c>
      <c r="AX6" s="42">
        <f t="shared" si="4"/>
        <v>130.03</v>
      </c>
      <c r="AY6" s="42">
        <f t="shared" si="4"/>
        <v>146</v>
      </c>
      <c r="AZ6" s="42" t="str">
        <f t="shared" si="4"/>
        <v>-</v>
      </c>
      <c r="BA6" s="42">
        <f t="shared" si="4"/>
        <v>31.84</v>
      </c>
      <c r="BB6" s="42">
        <f t="shared" si="4"/>
        <v>29.91</v>
      </c>
      <c r="BC6" s="42">
        <f t="shared" si="4"/>
        <v>29.54</v>
      </c>
      <c r="BD6" s="42">
        <f t="shared" si="4"/>
        <v>26.99</v>
      </c>
      <c r="BE6" s="38" t="str">
        <f>IF(BE7="","",IF(BE7="-","【-】","【"&amp;SUBSTITUTE(TEXT(BE7,"#,##0.00"),"-","△")&amp;"】"))</f>
        <v>【33.84】</v>
      </c>
      <c r="BF6" s="42" t="str">
        <f t="shared" ref="BF6:BO6" si="5">IF(BF7="",NA(),BF7)</f>
        <v>-</v>
      </c>
      <c r="BG6" s="42">
        <f t="shared" si="5"/>
        <v>2331.14</v>
      </c>
      <c r="BH6" s="42">
        <f t="shared" si="5"/>
        <v>2002.8</v>
      </c>
      <c r="BI6" s="42">
        <f t="shared" si="5"/>
        <v>1879.1</v>
      </c>
      <c r="BJ6" s="42">
        <f t="shared" si="5"/>
        <v>1843.84</v>
      </c>
      <c r="BK6" s="42" t="str">
        <f t="shared" si="5"/>
        <v>-</v>
      </c>
      <c r="BL6" s="42">
        <f t="shared" si="5"/>
        <v>974.93</v>
      </c>
      <c r="BM6" s="42">
        <f t="shared" si="5"/>
        <v>855.8</v>
      </c>
      <c r="BN6" s="42">
        <f t="shared" si="5"/>
        <v>789.46</v>
      </c>
      <c r="BO6" s="42">
        <f t="shared" si="5"/>
        <v>826.83</v>
      </c>
      <c r="BP6" s="38" t="str">
        <f>IF(BP7="","",IF(BP7="-","【-】","【"&amp;SUBSTITUTE(TEXT(BP7,"#,##0.00"),"-","△")&amp;"】"))</f>
        <v>【765.47】</v>
      </c>
      <c r="BQ6" s="42" t="str">
        <f t="shared" ref="BQ6:BZ6" si="6">IF(BQ7="",NA(),BQ7)</f>
        <v>-</v>
      </c>
      <c r="BR6" s="42">
        <f t="shared" si="6"/>
        <v>52.32</v>
      </c>
      <c r="BS6" s="42">
        <f t="shared" si="6"/>
        <v>59.1</v>
      </c>
      <c r="BT6" s="42">
        <f t="shared" si="6"/>
        <v>74.64</v>
      </c>
      <c r="BU6" s="42">
        <f t="shared" si="6"/>
        <v>78.55</v>
      </c>
      <c r="BV6" s="42" t="str">
        <f t="shared" si="6"/>
        <v>-</v>
      </c>
      <c r="BW6" s="42">
        <f t="shared" si="6"/>
        <v>55.32</v>
      </c>
      <c r="BX6" s="42">
        <f t="shared" si="6"/>
        <v>59.8</v>
      </c>
      <c r="BY6" s="42">
        <f t="shared" si="6"/>
        <v>57.77</v>
      </c>
      <c r="BZ6" s="42">
        <f t="shared" si="6"/>
        <v>57.31</v>
      </c>
      <c r="CA6" s="38" t="str">
        <f>IF(CA7="","",IF(CA7="-","【-】","【"&amp;SUBSTITUTE(TEXT(CA7,"#,##0.00"),"-","△")&amp;"】"))</f>
        <v>【59.59】</v>
      </c>
      <c r="CB6" s="42" t="str">
        <f t="shared" ref="CB6:CK6" si="7">IF(CB7="",NA(),CB7)</f>
        <v>-</v>
      </c>
      <c r="CC6" s="42">
        <f t="shared" si="7"/>
        <v>277.01</v>
      </c>
      <c r="CD6" s="42">
        <f t="shared" si="7"/>
        <v>261.32</v>
      </c>
      <c r="CE6" s="42">
        <f t="shared" si="7"/>
        <v>208.64</v>
      </c>
      <c r="CF6" s="42">
        <f t="shared" si="7"/>
        <v>189.02</v>
      </c>
      <c r="CG6" s="42" t="str">
        <f t="shared" si="7"/>
        <v>-</v>
      </c>
      <c r="CH6" s="42">
        <f t="shared" si="7"/>
        <v>283.17</v>
      </c>
      <c r="CI6" s="42">
        <f t="shared" si="7"/>
        <v>263.76</v>
      </c>
      <c r="CJ6" s="42">
        <f t="shared" si="7"/>
        <v>274.35000000000002</v>
      </c>
      <c r="CK6" s="42">
        <f t="shared" si="7"/>
        <v>273.52</v>
      </c>
      <c r="CL6" s="38" t="str">
        <f>IF(CL7="","",IF(CL7="-","【-】","【"&amp;SUBSTITUTE(TEXT(CL7,"#,##0.00"),"-","△")&amp;"】"))</f>
        <v>【257.86】</v>
      </c>
      <c r="CM6" s="42" t="str">
        <f t="shared" ref="CM6:CV6" si="8">IF(CM7="",NA(),CM7)</f>
        <v>-</v>
      </c>
      <c r="CN6" s="42">
        <f t="shared" si="8"/>
        <v>50.12</v>
      </c>
      <c r="CO6" s="42">
        <f t="shared" si="8"/>
        <v>53.28</v>
      </c>
      <c r="CP6" s="42">
        <f t="shared" si="8"/>
        <v>48</v>
      </c>
      <c r="CQ6" s="42">
        <f t="shared" si="8"/>
        <v>50.84</v>
      </c>
      <c r="CR6" s="42" t="str">
        <f t="shared" si="8"/>
        <v>-</v>
      </c>
      <c r="CS6" s="42">
        <f t="shared" si="8"/>
        <v>60.65</v>
      </c>
      <c r="CT6" s="42">
        <f t="shared" si="8"/>
        <v>51.75</v>
      </c>
      <c r="CU6" s="42">
        <f t="shared" si="8"/>
        <v>50.68</v>
      </c>
      <c r="CV6" s="42">
        <f t="shared" si="8"/>
        <v>50.14</v>
      </c>
      <c r="CW6" s="38" t="str">
        <f>IF(CW7="","",IF(CW7="-","【-】","【"&amp;SUBSTITUTE(TEXT(CW7,"#,##0.00"),"-","△")&amp;"】"))</f>
        <v>【51.30】</v>
      </c>
      <c r="CX6" s="42" t="str">
        <f t="shared" ref="CX6:DG6" si="9">IF(CX7="",NA(),CX7)</f>
        <v>-</v>
      </c>
      <c r="CY6" s="42">
        <f t="shared" si="9"/>
        <v>84.9</v>
      </c>
      <c r="CZ6" s="42">
        <f t="shared" si="9"/>
        <v>88.12</v>
      </c>
      <c r="DA6" s="42">
        <f t="shared" si="9"/>
        <v>87.43</v>
      </c>
      <c r="DB6" s="42">
        <f t="shared" si="9"/>
        <v>85.73</v>
      </c>
      <c r="DC6" s="42" t="str">
        <f t="shared" si="9"/>
        <v>-</v>
      </c>
      <c r="DD6" s="42">
        <f t="shared" si="9"/>
        <v>84.58</v>
      </c>
      <c r="DE6" s="42">
        <f t="shared" si="9"/>
        <v>84.84</v>
      </c>
      <c r="DF6" s="42">
        <f t="shared" si="9"/>
        <v>84.86</v>
      </c>
      <c r="DG6" s="42">
        <f t="shared" si="9"/>
        <v>84.98</v>
      </c>
      <c r="DH6" s="38" t="str">
        <f>IF(DH7="","",IF(DH7="-","【-】","【"&amp;SUBSTITUTE(TEXT(DH7,"#,##0.00"),"-","△")&amp;"】"))</f>
        <v>【86.22】</v>
      </c>
      <c r="DI6" s="42" t="str">
        <f t="shared" ref="DI6:DR6" si="10">IF(DI7="",NA(),DI7)</f>
        <v>-</v>
      </c>
      <c r="DJ6" s="42">
        <f t="shared" si="10"/>
        <v>3.25</v>
      </c>
      <c r="DK6" s="42">
        <f t="shared" si="10"/>
        <v>6.48</v>
      </c>
      <c r="DL6" s="42">
        <f t="shared" si="10"/>
        <v>9.51</v>
      </c>
      <c r="DM6" s="42">
        <f t="shared" si="10"/>
        <v>12.5</v>
      </c>
      <c r="DN6" s="42" t="str">
        <f t="shared" si="10"/>
        <v>-</v>
      </c>
      <c r="DO6" s="42">
        <f t="shared" si="10"/>
        <v>22.9</v>
      </c>
      <c r="DP6" s="42">
        <f t="shared" si="10"/>
        <v>24.87</v>
      </c>
      <c r="DQ6" s="42">
        <f t="shared" si="10"/>
        <v>24.13</v>
      </c>
      <c r="DR6" s="42">
        <f t="shared" si="10"/>
        <v>23.06</v>
      </c>
      <c r="DS6" s="38" t="str">
        <f>IF(DS7="","",IF(DS7="-","【-】","【"&amp;SUBSTITUTE(TEXT(DS7,"#,##0.00"),"-","△")&amp;"】"))</f>
        <v>【24.97】</v>
      </c>
      <c r="DT6" s="42" t="str">
        <f t="shared" ref="DT6:EC6" si="11">IF(DT7="",NA(),DT7)</f>
        <v>-</v>
      </c>
      <c r="DU6" s="38">
        <f t="shared" si="11"/>
        <v>0</v>
      </c>
      <c r="DV6" s="38">
        <f t="shared" si="11"/>
        <v>0</v>
      </c>
      <c r="DW6" s="38">
        <f t="shared" si="11"/>
        <v>0</v>
      </c>
      <c r="DX6" s="38">
        <f t="shared" si="11"/>
        <v>0</v>
      </c>
      <c r="DY6" s="42" t="str">
        <f t="shared" si="11"/>
        <v>-</v>
      </c>
      <c r="DZ6" s="38">
        <f t="shared" si="11"/>
        <v>0</v>
      </c>
      <c r="EA6" s="38">
        <f t="shared" si="11"/>
        <v>0</v>
      </c>
      <c r="EB6" s="38">
        <f t="shared" si="11"/>
        <v>0</v>
      </c>
      <c r="EC6" s="38">
        <f t="shared" si="11"/>
        <v>0</v>
      </c>
      <c r="ED6" s="38" t="str">
        <f>IF(ED7="","",IF(ED7="-","【-】","【"&amp;SUBSTITUTE(TEXT(ED7,"#,##0.00"),"-","△")&amp;"】"))</f>
        <v>【0.00】</v>
      </c>
      <c r="EE6" s="42" t="str">
        <f t="shared" ref="EE6:EN6" si="12">IF(EE7="",NA(),EE7)</f>
        <v>-</v>
      </c>
      <c r="EF6" s="38">
        <f t="shared" si="12"/>
        <v>0</v>
      </c>
      <c r="EG6" s="38">
        <f t="shared" si="12"/>
        <v>0</v>
      </c>
      <c r="EH6" s="38">
        <f t="shared" si="12"/>
        <v>0</v>
      </c>
      <c r="EI6" s="38">
        <f t="shared" si="12"/>
        <v>0</v>
      </c>
      <c r="EJ6" s="42" t="str">
        <f t="shared" si="12"/>
        <v>-</v>
      </c>
      <c r="EK6" s="42">
        <f t="shared" si="12"/>
        <v>2.0499999999999998</v>
      </c>
      <c r="EL6" s="42">
        <f t="shared" si="12"/>
        <v>0.01</v>
      </c>
      <c r="EM6" s="42">
        <f t="shared" si="12"/>
        <v>0.01</v>
      </c>
      <c r="EN6" s="42">
        <f t="shared" si="12"/>
        <v>0.02</v>
      </c>
      <c r="EO6" s="38" t="str">
        <f>IF(EO7="","",IF(EO7="-","【-】","【"&amp;SUBSTITUTE(TEXT(EO7,"#,##0.00"),"-","△")&amp;"】"))</f>
        <v>【0.02】</v>
      </c>
    </row>
    <row r="7" spans="1:148" s="27" customFormat="1" x14ac:dyDescent="0.15">
      <c r="A7" s="28"/>
      <c r="B7" s="34">
        <v>2019</v>
      </c>
      <c r="C7" s="34">
        <v>232211</v>
      </c>
      <c r="D7" s="34">
        <v>46</v>
      </c>
      <c r="E7" s="34">
        <v>17</v>
      </c>
      <c r="F7" s="34">
        <v>5</v>
      </c>
      <c r="G7" s="34">
        <v>0</v>
      </c>
      <c r="H7" s="34" t="s">
        <v>31</v>
      </c>
      <c r="I7" s="34" t="s">
        <v>96</v>
      </c>
      <c r="J7" s="34" t="s">
        <v>97</v>
      </c>
      <c r="K7" s="34" t="s">
        <v>98</v>
      </c>
      <c r="L7" s="34" t="s">
        <v>99</v>
      </c>
      <c r="M7" s="34" t="s">
        <v>100</v>
      </c>
      <c r="N7" s="39" t="s">
        <v>101</v>
      </c>
      <c r="O7" s="39">
        <v>81.430000000000007</v>
      </c>
      <c r="P7" s="39">
        <v>9.82</v>
      </c>
      <c r="Q7" s="39">
        <v>100</v>
      </c>
      <c r="R7" s="39">
        <v>4411</v>
      </c>
      <c r="S7" s="39">
        <v>46029</v>
      </c>
      <c r="T7" s="39">
        <v>499.23</v>
      </c>
      <c r="U7" s="39">
        <v>92.2</v>
      </c>
      <c r="V7" s="39">
        <v>4493</v>
      </c>
      <c r="W7" s="39">
        <v>4.6399999999999997</v>
      </c>
      <c r="X7" s="39">
        <v>968.32</v>
      </c>
      <c r="Y7" s="39" t="s">
        <v>101</v>
      </c>
      <c r="Z7" s="39">
        <v>92.22</v>
      </c>
      <c r="AA7" s="39">
        <v>98.2</v>
      </c>
      <c r="AB7" s="39">
        <v>101.64</v>
      </c>
      <c r="AC7" s="39">
        <v>98.12</v>
      </c>
      <c r="AD7" s="39" t="s">
        <v>101</v>
      </c>
      <c r="AE7" s="39">
        <v>99.66</v>
      </c>
      <c r="AF7" s="39">
        <v>100.95</v>
      </c>
      <c r="AG7" s="39">
        <v>101.77</v>
      </c>
      <c r="AH7" s="39">
        <v>103.6</v>
      </c>
      <c r="AI7" s="39">
        <v>102.97</v>
      </c>
      <c r="AJ7" s="39" t="s">
        <v>101</v>
      </c>
      <c r="AK7" s="39">
        <v>356.56</v>
      </c>
      <c r="AL7" s="39">
        <v>303.29000000000002</v>
      </c>
      <c r="AM7" s="39">
        <v>284.83999999999997</v>
      </c>
      <c r="AN7" s="39">
        <v>295.92</v>
      </c>
      <c r="AO7" s="39" t="s">
        <v>101</v>
      </c>
      <c r="AP7" s="39">
        <v>225.39</v>
      </c>
      <c r="AQ7" s="39">
        <v>224.04</v>
      </c>
      <c r="AR7" s="39">
        <v>227.4</v>
      </c>
      <c r="AS7" s="39">
        <v>193.99</v>
      </c>
      <c r="AT7" s="39">
        <v>165.48</v>
      </c>
      <c r="AU7" s="39" t="s">
        <v>101</v>
      </c>
      <c r="AV7" s="39">
        <v>61.76</v>
      </c>
      <c r="AW7" s="39">
        <v>106.46</v>
      </c>
      <c r="AX7" s="39">
        <v>130.03</v>
      </c>
      <c r="AY7" s="39">
        <v>146</v>
      </c>
      <c r="AZ7" s="39" t="s">
        <v>101</v>
      </c>
      <c r="BA7" s="39">
        <v>31.84</v>
      </c>
      <c r="BB7" s="39">
        <v>29.91</v>
      </c>
      <c r="BC7" s="39">
        <v>29.54</v>
      </c>
      <c r="BD7" s="39">
        <v>26.99</v>
      </c>
      <c r="BE7" s="39">
        <v>33.840000000000003</v>
      </c>
      <c r="BF7" s="39" t="s">
        <v>101</v>
      </c>
      <c r="BG7" s="39">
        <v>2331.14</v>
      </c>
      <c r="BH7" s="39">
        <v>2002.8</v>
      </c>
      <c r="BI7" s="39">
        <v>1879.1</v>
      </c>
      <c r="BJ7" s="39">
        <v>1843.84</v>
      </c>
      <c r="BK7" s="39" t="s">
        <v>101</v>
      </c>
      <c r="BL7" s="39">
        <v>974.93</v>
      </c>
      <c r="BM7" s="39">
        <v>855.8</v>
      </c>
      <c r="BN7" s="39">
        <v>789.46</v>
      </c>
      <c r="BO7" s="39">
        <v>826.83</v>
      </c>
      <c r="BP7" s="39">
        <v>765.47</v>
      </c>
      <c r="BQ7" s="39" t="s">
        <v>101</v>
      </c>
      <c r="BR7" s="39">
        <v>52.32</v>
      </c>
      <c r="BS7" s="39">
        <v>59.1</v>
      </c>
      <c r="BT7" s="39">
        <v>74.64</v>
      </c>
      <c r="BU7" s="39">
        <v>78.55</v>
      </c>
      <c r="BV7" s="39" t="s">
        <v>101</v>
      </c>
      <c r="BW7" s="39">
        <v>55.32</v>
      </c>
      <c r="BX7" s="39">
        <v>59.8</v>
      </c>
      <c r="BY7" s="39">
        <v>57.77</v>
      </c>
      <c r="BZ7" s="39">
        <v>57.31</v>
      </c>
      <c r="CA7" s="39">
        <v>59.59</v>
      </c>
      <c r="CB7" s="39" t="s">
        <v>101</v>
      </c>
      <c r="CC7" s="39">
        <v>277.01</v>
      </c>
      <c r="CD7" s="39">
        <v>261.32</v>
      </c>
      <c r="CE7" s="39">
        <v>208.64</v>
      </c>
      <c r="CF7" s="39">
        <v>189.02</v>
      </c>
      <c r="CG7" s="39" t="s">
        <v>101</v>
      </c>
      <c r="CH7" s="39">
        <v>283.17</v>
      </c>
      <c r="CI7" s="39">
        <v>263.76</v>
      </c>
      <c r="CJ7" s="39">
        <v>274.35000000000002</v>
      </c>
      <c r="CK7" s="39">
        <v>273.52</v>
      </c>
      <c r="CL7" s="39">
        <v>257.86</v>
      </c>
      <c r="CM7" s="39" t="s">
        <v>101</v>
      </c>
      <c r="CN7" s="39">
        <v>50.12</v>
      </c>
      <c r="CO7" s="39">
        <v>53.28</v>
      </c>
      <c r="CP7" s="39">
        <v>48</v>
      </c>
      <c r="CQ7" s="39">
        <v>50.84</v>
      </c>
      <c r="CR7" s="39" t="s">
        <v>101</v>
      </c>
      <c r="CS7" s="39">
        <v>60.65</v>
      </c>
      <c r="CT7" s="39">
        <v>51.75</v>
      </c>
      <c r="CU7" s="39">
        <v>50.68</v>
      </c>
      <c r="CV7" s="39">
        <v>50.14</v>
      </c>
      <c r="CW7" s="39">
        <v>51.3</v>
      </c>
      <c r="CX7" s="39" t="s">
        <v>101</v>
      </c>
      <c r="CY7" s="39">
        <v>84.9</v>
      </c>
      <c r="CZ7" s="39">
        <v>88.12</v>
      </c>
      <c r="DA7" s="39">
        <v>87.43</v>
      </c>
      <c r="DB7" s="39">
        <v>85.73</v>
      </c>
      <c r="DC7" s="39" t="s">
        <v>101</v>
      </c>
      <c r="DD7" s="39">
        <v>84.58</v>
      </c>
      <c r="DE7" s="39">
        <v>84.84</v>
      </c>
      <c r="DF7" s="39">
        <v>84.86</v>
      </c>
      <c r="DG7" s="39">
        <v>84.98</v>
      </c>
      <c r="DH7" s="39">
        <v>86.22</v>
      </c>
      <c r="DI7" s="39" t="s">
        <v>101</v>
      </c>
      <c r="DJ7" s="39">
        <v>3.25</v>
      </c>
      <c r="DK7" s="39">
        <v>6.48</v>
      </c>
      <c r="DL7" s="39">
        <v>9.51</v>
      </c>
      <c r="DM7" s="39">
        <v>12.5</v>
      </c>
      <c r="DN7" s="39" t="s">
        <v>101</v>
      </c>
      <c r="DO7" s="39">
        <v>22.9</v>
      </c>
      <c r="DP7" s="39">
        <v>24.87</v>
      </c>
      <c r="DQ7" s="39">
        <v>24.13</v>
      </c>
      <c r="DR7" s="39">
        <v>23.06</v>
      </c>
      <c r="DS7" s="39">
        <v>24.97</v>
      </c>
      <c r="DT7" s="39" t="s">
        <v>101</v>
      </c>
      <c r="DU7" s="39">
        <v>0</v>
      </c>
      <c r="DV7" s="39">
        <v>0</v>
      </c>
      <c r="DW7" s="39">
        <v>0</v>
      </c>
      <c r="DX7" s="39">
        <v>0</v>
      </c>
      <c r="DY7" s="39" t="s">
        <v>101</v>
      </c>
      <c r="DZ7" s="39">
        <v>0</v>
      </c>
      <c r="EA7" s="39">
        <v>0</v>
      </c>
      <c r="EB7" s="39">
        <v>0</v>
      </c>
      <c r="EC7" s="39">
        <v>0</v>
      </c>
      <c r="ED7" s="39">
        <v>0</v>
      </c>
      <c r="EE7" s="39" t="s">
        <v>101</v>
      </c>
      <c r="EF7" s="39">
        <v>0</v>
      </c>
      <c r="EG7" s="39">
        <v>0</v>
      </c>
      <c r="EH7" s="39">
        <v>0</v>
      </c>
      <c r="EI7" s="39">
        <v>0</v>
      </c>
      <c r="EJ7" s="39" t="s">
        <v>101</v>
      </c>
      <c r="EK7" s="39">
        <v>2.0499999999999998</v>
      </c>
      <c r="EL7" s="39">
        <v>0.01</v>
      </c>
      <c r="EM7" s="39">
        <v>0.01</v>
      </c>
      <c r="EN7" s="39">
        <v>0.02</v>
      </c>
      <c r="EO7" s="39">
        <v>0.02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29</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2020-12-04T02:37:02Z</dcterms:created>
  <dcterms:modified xsi:type="dcterms:W3CDTF">2021-02-10T05:53:37Z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2021-01-18T02:27:30Z</vt:filetime>
  </property>
</Properties>
</file>