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8農業集落排水・漁業集落排水事業\"/>
    </mc:Choice>
  </mc:AlternateContent>
  <workbookProtection workbookAlgorithmName="SHA-512" workbookHashValue="+DPeV3Om/lgWpeq7mf0oq2g4vUQkrVpkHHQ41SlMSZ24cTgrMEffXAVWc/3NBYCrEDyLuMOAI7/LJGEDjR4CAg==" workbookSaltValue="TRpYn+DefDo2NVfebDHh6Q==" workbookSpinCount="100000" lockStructure="1"/>
  <bookViews>
    <workbookView xWindow="0" yWindow="0" windowWidth="2049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AT10" i="4"/>
  <c r="AL10"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<sst xmlns="http://schemas.openxmlformats.org/spreadsheetml/2006/main" count="236" uniqueCount="120">
  <si>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</si>
  <si>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</si>
  <si>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</si>
  <si>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</si>
  <si>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</si>
  <si>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</si>
  <si>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</si>
  <si>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</si>
  <si>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</si>
  <si>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</si>
  <si>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</si>
  <si>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</si>
  <si>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</si>
  <si>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</si>
  <si>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</si>
  <si>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</si>
  <si>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</si>
  <si>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</si>
  <si>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</si>
  <si>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</si>
  <si>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</si>
  <si>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</si>
  <si>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</si>
  <si>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</si>
  <si>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</si>
  <si>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</si>
  <si>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</si>
  <si>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</si>
  <si>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</si>
  <si>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</si>
  <si>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</si>
  <si>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</si>
  <si>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</si>
  <si>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</si>
  <si>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</si>
  <si>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</si>
  <si>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</si>
  <si>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</si>
  <si>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</si>
  <si>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</si>
  <si>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</si>
  <si>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</si>
  <si>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</si>
  <si>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</si>
  <si>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</si>
  <si>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</si>
  <si>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</si>
  <si>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</si>
  <si>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</si>
  <si>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</si>
  <si>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</si>
  <si>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</si>
  <si>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</si>
  <si>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</si>
  <si>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</si>
  <si>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</si>
  <si>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</si>
  <si>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</si>
  <si>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</si>
  <si>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</si>
  <si>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</si>
  <si>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</si>
  <si>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</si>
  <si>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</si>
  <si>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</si>
  <si>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</si>
  <si>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</si>
  <si>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</si>
  <si>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</si>
  <si>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</si>
  <si>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</si>
  <si>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</si>
  <si>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</si>
  <si>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</si>
  <si>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</si>
  <si>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</si>
  <si>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</si>
  <si>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</si>
  <si>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</si>
  <si>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</si>
  <si>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</si>
  <si>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</si>
  <si>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</si>
  <si>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</si>
  <si>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</si>
  <si>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</si>
  <si>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</si>
  <si>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</si>
  <si>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</si>
  <si>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</si>
  <si>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</si>
  <si>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</si>
  <si>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</si>
  <si>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</si>
  <si>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</si>
  <si>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</si>
  <si>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</si>
  <si>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</si>
  <si>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知多市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</si>
  <si>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</si>
  <si>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</si>
  <si>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</si>
  <si>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</si>
  <si>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</si>
  <si>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</si>
  <si>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</si>
  <si>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</si>
  <si>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</si>
  <si>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</si>
  <si>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</si>
  <si>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</si>
  <si>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</si>
  <si>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</si>
  <si>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</si>
  <si>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</si>
  <si>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</si>
  <si>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</si>
  <si>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供用開始が平成１３年度であり、まもなく終末処理場の処理機械設備が更新時期を迎えるため、農業集落排水を公共下水道へ接続し、終末処理場を令和元年度末をもって廃止しました。令和２年度以降は公共下水道事業として、農業集落排水事業から引き継いだ管渠施設及びマンホールポンプの維持管理を行っています。</t>
    <rPh sb="1" eb="3">
      <t>キョウヨウ</t>
    </rPh>
    <rPh sb="3" eb="5">
      <t>カイシ</t>
    </rPh>
    <rPh sb="6" eb="8">
      <t>ヘイセイ</t>
    </rPh>
    <rPh sb="10" eb="12">
      <t>ネンド</t>
    </rPh>
    <rPh sb="20" eb="22">
      <t>シュウマツ</t>
    </rPh>
    <rPh sb="22" eb="25">
      <t>ショリジョウ</t>
    </rPh>
    <rPh sb="26" eb="28">
      <t>ショリ</t>
    </rPh>
    <rPh sb="28" eb="30">
      <t>キカイ</t>
    </rPh>
    <rPh sb="30" eb="32">
      <t>セツビ</t>
    </rPh>
    <rPh sb="33" eb="35">
      <t>コウシン</t>
    </rPh>
    <rPh sb="35" eb="37">
      <t>ジキ</t>
    </rPh>
    <rPh sb="38" eb="39">
      <t>ムカ</t>
    </rPh>
    <rPh sb="44" eb="46">
      <t>ノウギョウ</t>
    </rPh>
    <rPh sb="46" eb="48">
      <t>シュウラク</t>
    </rPh>
    <rPh sb="48" eb="50">
      <t>ハイスイ</t>
    </rPh>
    <rPh sb="51" eb="53">
      <t>コウキョウ</t>
    </rPh>
    <rPh sb="53" eb="56">
      <t>ゲスイドウ</t>
    </rPh>
    <rPh sb="57" eb="59">
      <t>セツゾク</t>
    </rPh>
    <rPh sb="61" eb="63">
      <t>シュウマツ</t>
    </rPh>
    <rPh sb="63" eb="66">
      <t>ショリジョウ</t>
    </rPh>
    <rPh sb="67" eb="69">
      <t>レイワ</t>
    </rPh>
    <rPh sb="69" eb="70">
      <t>ガン</t>
    </rPh>
    <rPh sb="70" eb="72">
      <t>ネンド</t>
    </rPh>
    <rPh sb="72" eb="73">
      <t>マツ</t>
    </rPh>
    <rPh sb="77" eb="79">
      <t>ハイシ</t>
    </rPh>
    <rPh sb="84" eb="86">
      <t>レイワ</t>
    </rPh>
    <rPh sb="87" eb="89">
      <t>ネンド</t>
    </rPh>
    <rPh sb="89" eb="91">
      <t>イコウ</t>
    </rPh>
    <rPh sb="92" eb="94">
      <t>コウキョウ</t>
    </rPh>
    <rPh sb="94" eb="97">
      <t>ゲスイドウ</t>
    </rPh>
    <rPh sb="97" eb="99">
      <t>ジギョウ</t>
    </rPh>
    <rPh sb="103" eb="105">
      <t>ノウギョウ</t>
    </rPh>
    <rPh sb="105" eb="107">
      <t>シュウラク</t>
    </rPh>
    <rPh sb="107" eb="109">
      <t>ハイスイ</t>
    </rPh>
    <rPh sb="109" eb="111">
      <t>ジギョウ</t>
    </rPh>
    <rPh sb="113" eb="114">
      <t>ヒ</t>
    </rPh>
    <rPh sb="115" eb="116">
      <t>ツ</t>
    </rPh>
    <rPh sb="118" eb="120">
      <t>カンキョ</t>
    </rPh>
    <rPh sb="120" eb="122">
      <t>シセツ</t>
    </rPh>
    <rPh sb="122" eb="123">
      <t>オヨ</t>
    </rPh>
    <rPh sb="133" eb="135">
      <t>イジ</t>
    </rPh>
    <rPh sb="135" eb="137">
      <t>カンリ</t>
    </rPh>
    <rPh sb="138" eb="139">
      <t>オコナ</t>
    </rPh>
    <phoneticPr fontId="4"/>
  </si>
  <si>
    <t>　農業集落排水事業としては整備を終了しており、新規の施設整備もなく、今後発生する多大な修繕費や施設更新費用をどう工面するかが大きな課題となっていました。そのため、維持管理費用節減の効果を見込み、令和元年度末で農業集落排水を公共下水道へ接続、農業集落排水事業を廃止し、令和２年度からは汚水の南部浄化センターでの一元処理を行っています。令和元年度末に策定した下水道事業経営戦略は、公共下水道事業の中に農業集落排水事業分も含まれたものとなっており、今後はその経営戦略を基に、公共下水道事業として管理、運営を行っていきます。</t>
    <rPh sb="1" eb="3">
      <t>ノウギョウ</t>
    </rPh>
    <rPh sb="3" eb="5">
      <t>シュウラク</t>
    </rPh>
    <rPh sb="5" eb="7">
      <t>ハイスイ</t>
    </rPh>
    <rPh sb="7" eb="9">
      <t>ジギョウ</t>
    </rPh>
    <rPh sb="13" eb="15">
      <t>セイビ</t>
    </rPh>
    <rPh sb="16" eb="18">
      <t>シュウリョウ</t>
    </rPh>
    <rPh sb="23" eb="25">
      <t>シンキ</t>
    </rPh>
    <rPh sb="26" eb="28">
      <t>シセツ</t>
    </rPh>
    <rPh sb="28" eb="30">
      <t>セイビ</t>
    </rPh>
    <rPh sb="34" eb="36">
      <t>コンゴ</t>
    </rPh>
    <rPh sb="36" eb="38">
      <t>ハッセイ</t>
    </rPh>
    <rPh sb="40" eb="42">
      <t>タダイ</t>
    </rPh>
    <rPh sb="43" eb="46">
      <t>シュウゼンヒ</t>
    </rPh>
    <rPh sb="47" eb="49">
      <t>シセツ</t>
    </rPh>
    <rPh sb="49" eb="51">
      <t>コウシン</t>
    </rPh>
    <rPh sb="51" eb="53">
      <t>ヒヨウ</t>
    </rPh>
    <rPh sb="56" eb="58">
      <t>クメン</t>
    </rPh>
    <rPh sb="62" eb="63">
      <t>オオ</t>
    </rPh>
    <rPh sb="65" eb="67">
      <t>カダイ</t>
    </rPh>
    <rPh sb="81" eb="83">
      <t>イジ</t>
    </rPh>
    <rPh sb="83" eb="85">
      <t>カンリ</t>
    </rPh>
    <rPh sb="85" eb="87">
      <t>ヒヨウ</t>
    </rPh>
    <rPh sb="87" eb="89">
      <t>セツゲン</t>
    </rPh>
    <rPh sb="90" eb="92">
      <t>コウカ</t>
    </rPh>
    <rPh sb="93" eb="95">
      <t>ミコ</t>
    </rPh>
    <rPh sb="97" eb="99">
      <t>レイワ</t>
    </rPh>
    <rPh sb="99" eb="100">
      <t>ガン</t>
    </rPh>
    <rPh sb="100" eb="102">
      <t>ネンド</t>
    </rPh>
    <rPh sb="102" eb="103">
      <t>マツ</t>
    </rPh>
    <rPh sb="104" eb="106">
      <t>ノウギョウ</t>
    </rPh>
    <rPh sb="106" eb="108">
      <t>シュウラク</t>
    </rPh>
    <rPh sb="108" eb="110">
      <t>ハイスイ</t>
    </rPh>
    <rPh sb="111" eb="113">
      <t>コウキョウ</t>
    </rPh>
    <rPh sb="113" eb="116">
      <t>ゲスイドウ</t>
    </rPh>
    <rPh sb="117" eb="119">
      <t>セツゾク</t>
    </rPh>
    <rPh sb="120" eb="122">
      <t>ノウギョウ</t>
    </rPh>
    <rPh sb="122" eb="124">
      <t>シュウラク</t>
    </rPh>
    <rPh sb="124" eb="126">
      <t>ハイスイ</t>
    </rPh>
    <rPh sb="126" eb="128">
      <t>ジギョウ</t>
    </rPh>
    <rPh sb="129" eb="131">
      <t>ハイシ</t>
    </rPh>
    <rPh sb="133" eb="135">
      <t>レイワ</t>
    </rPh>
    <rPh sb="136" eb="138">
      <t>ネンド</t>
    </rPh>
    <rPh sb="141" eb="143">
      <t>オスイ</t>
    </rPh>
    <rPh sb="144" eb="146">
      <t>ナンブ</t>
    </rPh>
    <rPh sb="146" eb="148">
      <t>ジョウカ</t>
    </rPh>
    <rPh sb="154" eb="156">
      <t>イチゲン</t>
    </rPh>
    <rPh sb="156" eb="158">
      <t>ショリ</t>
    </rPh>
    <rPh sb="159" eb="160">
      <t>オコナ</t>
    </rPh>
    <rPh sb="166" eb="168">
      <t>レイワ</t>
    </rPh>
    <rPh sb="168" eb="169">
      <t>ガン</t>
    </rPh>
    <rPh sb="169" eb="171">
      <t>ネンド</t>
    </rPh>
    <rPh sb="171" eb="172">
      <t>マツ</t>
    </rPh>
    <rPh sb="173" eb="175">
      <t>サクテイ</t>
    </rPh>
    <rPh sb="177" eb="180">
      <t>ゲスイドウ</t>
    </rPh>
    <rPh sb="180" eb="182">
      <t>ジギョウ</t>
    </rPh>
    <rPh sb="182" eb="184">
      <t>ケイエイ</t>
    </rPh>
    <rPh sb="184" eb="186">
      <t>センリャク</t>
    </rPh>
    <rPh sb="188" eb="190">
      <t>コウキョウ</t>
    </rPh>
    <rPh sb="190" eb="193">
      <t>ゲスイドウ</t>
    </rPh>
    <rPh sb="193" eb="195">
      <t>ジギョウ</t>
    </rPh>
    <rPh sb="196" eb="197">
      <t>ナカ</t>
    </rPh>
    <rPh sb="198" eb="200">
      <t>ノウギョウ</t>
    </rPh>
    <rPh sb="200" eb="202">
      <t>シュウラク</t>
    </rPh>
    <rPh sb="202" eb="204">
      <t>ハイスイ</t>
    </rPh>
    <rPh sb="204" eb="206">
      <t>ジギョウ</t>
    </rPh>
    <rPh sb="206" eb="207">
      <t>ブン</t>
    </rPh>
    <rPh sb="208" eb="209">
      <t>フク</t>
    </rPh>
    <rPh sb="221" eb="223">
      <t>コンゴ</t>
    </rPh>
    <rPh sb="226" eb="230">
      <t>ケイエイセンリャク</t>
    </rPh>
    <rPh sb="231" eb="232">
      <t>モト</t>
    </rPh>
    <rPh sb="234" eb="236">
      <t>コウキョウ</t>
    </rPh>
    <rPh sb="236" eb="239">
      <t>ゲスイドウ</t>
    </rPh>
    <rPh sb="239" eb="241">
      <t>ジギョウ</t>
    </rPh>
    <rPh sb="244" eb="246">
      <t>カンリ</t>
    </rPh>
    <rPh sb="247" eb="249">
      <t>ウンエイ</t>
    </rPh>
    <rPh sb="250" eb="251">
      <t>オコナ</t>
    </rPh>
    <phoneticPr fontId="4"/>
  </si>
  <si>
    <r>
      <t>　令和元年度末をもって農業集落排水事業は廃止となり、①</t>
    </r>
    <r>
      <rPr>
        <sz val="11"/>
        <rFont val="ＭＳ ゴシック"/>
        <family val="3"/>
        <charset val="128"/>
      </rPr>
      <t>収益的収支比率</t>
    </r>
    <r>
      <rPr>
        <sz val="11"/>
        <color theme="1"/>
        <rFont val="ＭＳ ゴシック"/>
        <family val="3"/>
        <charset val="128"/>
      </rPr>
      <t>は、特別会計の精算に伴う一般会計繰入金減により約１１ポイント減少しました。また、⑤経費回収率は増加となり、⑥汚水処理原価と⑦施設利用率は減少していますが、これは令和２年２月頃から汚水処理を順次南部浄化センターへ切り替えし、終末処理場の利用や維持管理費が減少したためと考えられます。</t>
    </r>
    <rPh sb="1" eb="3">
      <t>レイワ</t>
    </rPh>
    <rPh sb="3" eb="4">
      <t>ガン</t>
    </rPh>
    <rPh sb="4" eb="6">
      <t>ネンド</t>
    </rPh>
    <rPh sb="6" eb="7">
      <t>マツ</t>
    </rPh>
    <rPh sb="20" eb="22">
      <t>ハイシ</t>
    </rPh>
    <rPh sb="27" eb="30">
      <t>シュウエキテキ</t>
    </rPh>
    <rPh sb="30" eb="32">
      <t>シュウシ</t>
    </rPh>
    <rPh sb="32" eb="34">
      <t>ヒリツ</t>
    </rPh>
    <rPh sb="36" eb="38">
      <t>トクベツ</t>
    </rPh>
    <rPh sb="38" eb="40">
      <t>カイケイ</t>
    </rPh>
    <rPh sb="41" eb="43">
      <t>セイサン</t>
    </rPh>
    <rPh sb="44" eb="45">
      <t>トモナ</t>
    </rPh>
    <rPh sb="46" eb="53">
      <t>イッパンカイケイクリイレキン</t>
    </rPh>
    <rPh sb="53" eb="54">
      <t>ゲン</t>
    </rPh>
    <rPh sb="57" eb="58">
      <t>ヤク</t>
    </rPh>
    <rPh sb="64" eb="66">
      <t>ゲンショウ</t>
    </rPh>
    <rPh sb="75" eb="77">
      <t>ケイヒ</t>
    </rPh>
    <rPh sb="77" eb="79">
      <t>カイシュウ</t>
    </rPh>
    <rPh sb="79" eb="80">
      <t>リツ</t>
    </rPh>
    <rPh sb="81" eb="83">
      <t>ゾウカ</t>
    </rPh>
    <rPh sb="88" eb="90">
      <t>オスイ</t>
    </rPh>
    <rPh sb="90" eb="92">
      <t>ショリ</t>
    </rPh>
    <rPh sb="92" eb="94">
      <t>ゲンカ</t>
    </rPh>
    <rPh sb="96" eb="98">
      <t>シセツ</t>
    </rPh>
    <rPh sb="98" eb="101">
      <t>リヨウリツ</t>
    </rPh>
    <rPh sb="102" eb="104">
      <t>ゲンショウ</t>
    </rPh>
    <rPh sb="114" eb="116">
      <t>レイワ</t>
    </rPh>
    <rPh sb="117" eb="118">
      <t>ネン</t>
    </rPh>
    <rPh sb="119" eb="120">
      <t>ガツ</t>
    </rPh>
    <rPh sb="120" eb="121">
      <t>ゴロ</t>
    </rPh>
    <rPh sb="128" eb="130">
      <t>ジュンジ</t>
    </rPh>
    <rPh sb="130" eb="132">
      <t>ナンブ</t>
    </rPh>
    <rPh sb="132" eb="134">
      <t>ジョウカ</t>
    </rPh>
    <rPh sb="139" eb="140">
      <t>キ</t>
    </rPh>
    <rPh sb="141" eb="142">
      <t>カ</t>
    </rPh>
    <rPh sb="145" eb="147">
      <t>シュウマツ</t>
    </rPh>
    <rPh sb="147" eb="150">
      <t>ショリジョウ</t>
    </rPh>
    <rPh sb="151" eb="153">
      <t>リヨウ</t>
    </rPh>
    <rPh sb="154" eb="156">
      <t>イジ</t>
    </rPh>
    <rPh sb="156" eb="158">
      <t>カンリ</t>
    </rPh>
    <rPh sb="158" eb="159">
      <t>ヒ</t>
    </rPh>
    <rPh sb="160" eb="162">
      <t>ゲンショウ</t>
    </rPh>
    <rPh sb="167" eb="168">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</si>
</sst>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4AA-448F-8CA3-4826AED31699}"/>
            </c:ext>
          </c:extLst>
        </c:ser>
        <c:dLbls>
          <c:showLegendKey val="0"/>
          <c:showVal val="0"/>
          <c:showCatName val="0"/>
          <c:showSerName val="0"/>
          <c:showPercent val="0"/>
          <c:showBubbleSize val="0"/>
        </c:dLbls>
        <c:gapWidth val="150"/>
        <c:axId val="430942440"/>
        <c:axId val="433053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2.0499999999999998</c:v>
                </c:pt>
                <c:pt idx="2">
                  <c:v>0.01</c:v>
                </c:pt>
                <c:pt idx="3">
                  <c:v>0.01</c:v>
                </c:pt>
                <c:pt idx="4">
                  <c:v>0.02</c:v>
                </c:pt>
              </c:numCache>
            </c:numRef>
          </c:val>
          <c:smooth val="0"/>
          <c:extLst>
            <c:ext xmlns:c16="http://schemas.microsoft.com/office/drawing/2014/chart" uri="{C3380CC4-5D6E-409C-BE32-E72D297353CC}">
              <c16:uniqueId val="{00000001-84AA-448F-8CA3-4826AED31699}"/>
            </c:ext>
          </c:extLst>
        </c:ser>
        <c:dLbls>
          <c:showLegendKey val="0"/>
          <c:showVal val="0"/>
          <c:showCatName val="0"/>
          <c:showSerName val="0"/>
          <c:showPercent val="0"/>
          <c:showBubbleSize val="0"/>
        </c:dLbls>
        <c:marker val="1"/>
        <c:smooth val="0"/>
        <c:axId val="430942440"/>
        <c:axId val="433053248"/>
      </c:lineChart>
      <c:dateAx>
        <c:axId val="430942440"/>
        <c:scaling>
          <c:orientation val="minMax"/>
        </c:scaling>
        <c:delete val="1"/>
        <c:axPos val="b"/>
        <c:numFmt formatCode="&quot;H&quot;yy" sourceLinked="1"/>
        <c:majorTickMark val="none"/>
        <c:minorTickMark val="none"/>
        <c:tickLblPos val="none"/>
        <c:crossAx val="433053248"/>
        <c:crosses val="autoZero"/>
        <c:auto val="1"/>
        <c:lblOffset val="100"/>
        <c:baseTimeUnit val="years"/>
      </c:dateAx>
      <c:valAx>
        <c:axId val="43305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0942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52.34</c:v>
                </c:pt>
                <c:pt idx="1">
                  <c:v>49.53</c:v>
                </c:pt>
                <c:pt idx="2">
                  <c:v>47.5</c:v>
                </c:pt>
                <c:pt idx="3">
                  <c:v>47.34</c:v>
                </c:pt>
                <c:pt idx="4">
                  <c:v>38.44</c:v>
                </c:pt>
              </c:numCache>
            </c:numRef>
          </c:val>
          <c:extLst>
            <c:ext xmlns:c16="http://schemas.microsoft.com/office/drawing/2014/chart" uri="{C3380CC4-5D6E-409C-BE32-E72D297353CC}">
              <c16:uniqueId val="{00000000-EEC3-45B6-999B-C733DF027F42}"/>
            </c:ext>
          </c:extLst>
        </c:ser>
        <c:dLbls>
          <c:showLegendKey val="0"/>
          <c:showVal val="0"/>
          <c:showCatName val="0"/>
          <c:showSerName val="0"/>
          <c:showPercent val="0"/>
          <c:showBubbleSize val="0"/>
        </c:dLbls>
        <c:gapWidth val="150"/>
        <c:axId val="447378808"/>
        <c:axId val="447379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60.65</c:v>
                </c:pt>
                <c:pt idx="2">
                  <c:v>51.75</c:v>
                </c:pt>
                <c:pt idx="3">
                  <c:v>50.68</c:v>
                </c:pt>
                <c:pt idx="4">
                  <c:v>50.14</c:v>
                </c:pt>
              </c:numCache>
            </c:numRef>
          </c:val>
          <c:smooth val="0"/>
          <c:extLst>
            <c:ext xmlns:c16="http://schemas.microsoft.com/office/drawing/2014/chart" uri="{C3380CC4-5D6E-409C-BE32-E72D297353CC}">
              <c16:uniqueId val="{00000001-EEC3-45B6-999B-C733DF027F42}"/>
            </c:ext>
          </c:extLst>
        </c:ser>
        <c:dLbls>
          <c:showLegendKey val="0"/>
          <c:showVal val="0"/>
          <c:showCatName val="0"/>
          <c:showSerName val="0"/>
          <c:showPercent val="0"/>
          <c:showBubbleSize val="0"/>
        </c:dLbls>
        <c:marker val="1"/>
        <c:smooth val="0"/>
        <c:axId val="447378808"/>
        <c:axId val="447379200"/>
      </c:lineChart>
      <c:dateAx>
        <c:axId val="447378808"/>
        <c:scaling>
          <c:orientation val="minMax"/>
        </c:scaling>
        <c:delete val="1"/>
        <c:axPos val="b"/>
        <c:numFmt formatCode="&quot;H&quot;yy" sourceLinked="1"/>
        <c:majorTickMark val="none"/>
        <c:minorTickMark val="none"/>
        <c:tickLblPos val="none"/>
        <c:crossAx val="447379200"/>
        <c:crosses val="autoZero"/>
        <c:auto val="1"/>
        <c:lblOffset val="100"/>
        <c:baseTimeUnit val="years"/>
      </c:dateAx>
      <c:valAx>
        <c:axId val="44737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378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96.12</c:v>
                </c:pt>
                <c:pt idx="1">
                  <c:v>95.77</c:v>
                </c:pt>
                <c:pt idx="2">
                  <c:v>96.21</c:v>
                </c:pt>
                <c:pt idx="3">
                  <c:v>96.44</c:v>
                </c:pt>
                <c:pt idx="4">
                  <c:v>96.41</c:v>
                </c:pt>
              </c:numCache>
            </c:numRef>
          </c:val>
          <c:extLst>
            <c:ext xmlns:c16="http://schemas.microsoft.com/office/drawing/2014/chart" uri="{C3380CC4-5D6E-409C-BE32-E72D297353CC}">
              <c16:uniqueId val="{00000000-5017-4EB4-AE8F-37A76FC3CDCF}"/>
            </c:ext>
          </c:extLst>
        </c:ser>
        <c:dLbls>
          <c:showLegendKey val="0"/>
          <c:showVal val="0"/>
          <c:showCatName val="0"/>
          <c:showSerName val="0"/>
          <c:showPercent val="0"/>
          <c:showBubbleSize val="0"/>
        </c:dLbls>
        <c:gapWidth val="150"/>
        <c:axId val="447206048"/>
        <c:axId val="447197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69.67</c:v>
                </c:pt>
                <c:pt idx="1">
                  <c:v>84.58</c:v>
                </c:pt>
                <c:pt idx="2">
                  <c:v>84.84</c:v>
                </c:pt>
                <c:pt idx="3">
                  <c:v>84.86</c:v>
                </c:pt>
                <c:pt idx="4">
                  <c:v>84.98</c:v>
                </c:pt>
              </c:numCache>
            </c:numRef>
          </c:val>
          <c:smooth val="0"/>
          <c:extLst>
            <c:ext xmlns:c16="http://schemas.microsoft.com/office/drawing/2014/chart" uri="{C3380CC4-5D6E-409C-BE32-E72D297353CC}">
              <c16:uniqueId val="{00000001-5017-4EB4-AE8F-37A76FC3CDCF}"/>
            </c:ext>
          </c:extLst>
        </c:ser>
        <c:dLbls>
          <c:showLegendKey val="0"/>
          <c:showVal val="0"/>
          <c:showCatName val="0"/>
          <c:showSerName val="0"/>
          <c:showPercent val="0"/>
          <c:showBubbleSize val="0"/>
        </c:dLbls>
        <c:marker val="1"/>
        <c:smooth val="0"/>
        <c:axId val="447206048"/>
        <c:axId val="447197424"/>
      </c:lineChart>
      <c:dateAx>
        <c:axId val="447206048"/>
        <c:scaling>
          <c:orientation val="minMax"/>
        </c:scaling>
        <c:delete val="1"/>
        <c:axPos val="b"/>
        <c:numFmt formatCode="&quot;H&quot;yy" sourceLinked="1"/>
        <c:majorTickMark val="none"/>
        <c:minorTickMark val="none"/>
        <c:tickLblPos val="none"/>
        <c:crossAx val="447197424"/>
        <c:crosses val="autoZero"/>
        <c:auto val="1"/>
        <c:lblOffset val="100"/>
        <c:baseTimeUnit val="years"/>
      </c:dateAx>
      <c:valAx>
        <c:axId val="44719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20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98.27</c:v>
                </c:pt>
                <c:pt idx="1">
                  <c:v>103.55</c:v>
                </c:pt>
                <c:pt idx="2">
                  <c:v>95.21</c:v>
                </c:pt>
                <c:pt idx="3">
                  <c:v>101.4</c:v>
                </c:pt>
                <c:pt idx="4">
                  <c:v>90.33</c:v>
                </c:pt>
              </c:numCache>
            </c:numRef>
          </c:val>
          <c:extLst>
            <c:ext xmlns:c16="http://schemas.microsoft.com/office/drawing/2014/chart" uri="{C3380CC4-5D6E-409C-BE32-E72D297353CC}">
              <c16:uniqueId val="{00000000-4928-4E2E-8473-D59D2A2D1CC7}"/>
            </c:ext>
          </c:extLst>
        </c:ser>
        <c:dLbls>
          <c:showLegendKey val="0"/>
          <c:showVal val="0"/>
          <c:showCatName val="0"/>
          <c:showSerName val="0"/>
          <c:showPercent val="0"/>
          <c:showBubbleSize val="0"/>
        </c:dLbls>
        <c:gapWidth val="150"/>
        <c:axId val="433049720"/>
        <c:axId val="433056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28-4E2E-8473-D59D2A2D1CC7}"/>
            </c:ext>
          </c:extLst>
        </c:ser>
        <c:dLbls>
          <c:showLegendKey val="0"/>
          <c:showVal val="0"/>
          <c:showCatName val="0"/>
          <c:showSerName val="0"/>
          <c:showPercent val="0"/>
          <c:showBubbleSize val="0"/>
        </c:dLbls>
        <c:marker val="1"/>
        <c:smooth val="0"/>
        <c:axId val="433049720"/>
        <c:axId val="433056776"/>
      </c:lineChart>
      <c:dateAx>
        <c:axId val="433049720"/>
        <c:scaling>
          <c:orientation val="minMax"/>
        </c:scaling>
        <c:delete val="1"/>
        <c:axPos val="b"/>
        <c:numFmt formatCode="&quot;H&quot;yy" sourceLinked="1"/>
        <c:majorTickMark val="none"/>
        <c:minorTickMark val="none"/>
        <c:tickLblPos val="none"/>
        <c:crossAx val="433056776"/>
        <c:crosses val="autoZero"/>
        <c:auto val="1"/>
        <c:lblOffset val="100"/>
        <c:baseTimeUnit val="years"/>
      </c:dateAx>
      <c:valAx>
        <c:axId val="433056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049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EAF-42CF-AF9D-2A488C921791}"/>
            </c:ext>
          </c:extLst>
        </c:ser>
        <c:dLbls>
          <c:showLegendKey val="0"/>
          <c:showVal val="0"/>
          <c:showCatName val="0"/>
          <c:showSerName val="0"/>
          <c:showPercent val="0"/>
          <c:showBubbleSize val="0"/>
        </c:dLbls>
        <c:gapWidth val="150"/>
        <c:axId val="433055600"/>
        <c:axId val="433050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AF-42CF-AF9D-2A488C921791}"/>
            </c:ext>
          </c:extLst>
        </c:ser>
        <c:dLbls>
          <c:showLegendKey val="0"/>
          <c:showVal val="0"/>
          <c:showCatName val="0"/>
          <c:showSerName val="0"/>
          <c:showPercent val="0"/>
          <c:showBubbleSize val="0"/>
        </c:dLbls>
        <c:marker val="1"/>
        <c:smooth val="0"/>
        <c:axId val="433055600"/>
        <c:axId val="433050504"/>
      </c:lineChart>
      <c:dateAx>
        <c:axId val="433055600"/>
        <c:scaling>
          <c:orientation val="minMax"/>
        </c:scaling>
        <c:delete val="1"/>
        <c:axPos val="b"/>
        <c:numFmt formatCode="&quot;H&quot;yy" sourceLinked="1"/>
        <c:majorTickMark val="none"/>
        <c:minorTickMark val="none"/>
        <c:tickLblPos val="none"/>
        <c:crossAx val="433050504"/>
        <c:crosses val="autoZero"/>
        <c:auto val="1"/>
        <c:lblOffset val="100"/>
        <c:baseTimeUnit val="years"/>
      </c:dateAx>
      <c:valAx>
        <c:axId val="433050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05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C3-48FE-B503-3469EFDE75AD}"/>
            </c:ext>
          </c:extLst>
        </c:ser>
        <c:dLbls>
          <c:showLegendKey val="0"/>
          <c:showVal val="0"/>
          <c:showCatName val="0"/>
          <c:showSerName val="0"/>
          <c:showPercent val="0"/>
          <c:showBubbleSize val="0"/>
        </c:dLbls>
        <c:gapWidth val="150"/>
        <c:axId val="430866576"/>
        <c:axId val="42699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C3-48FE-B503-3469EFDE75AD}"/>
            </c:ext>
          </c:extLst>
        </c:ser>
        <c:dLbls>
          <c:showLegendKey val="0"/>
          <c:showVal val="0"/>
          <c:showCatName val="0"/>
          <c:showSerName val="0"/>
          <c:showPercent val="0"/>
          <c:showBubbleSize val="0"/>
        </c:dLbls>
        <c:marker val="1"/>
        <c:smooth val="0"/>
        <c:axId val="430866576"/>
        <c:axId val="426991488"/>
      </c:lineChart>
      <c:dateAx>
        <c:axId val="430866576"/>
        <c:scaling>
          <c:orientation val="minMax"/>
        </c:scaling>
        <c:delete val="1"/>
        <c:axPos val="b"/>
        <c:numFmt formatCode="&quot;H&quot;yy" sourceLinked="1"/>
        <c:majorTickMark val="none"/>
        <c:minorTickMark val="none"/>
        <c:tickLblPos val="none"/>
        <c:crossAx val="426991488"/>
        <c:crosses val="autoZero"/>
        <c:auto val="1"/>
        <c:lblOffset val="100"/>
        <c:baseTimeUnit val="years"/>
      </c:dateAx>
      <c:valAx>
        <c:axId val="42699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086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BD6-4A79-9A09-3ECF2F107908}"/>
            </c:ext>
          </c:extLst>
        </c:ser>
        <c:dLbls>
          <c:showLegendKey val="0"/>
          <c:showVal val="0"/>
          <c:showCatName val="0"/>
          <c:showSerName val="0"/>
          <c:showPercent val="0"/>
          <c:showBubbleSize val="0"/>
        </c:dLbls>
        <c:gapWidth val="150"/>
        <c:axId val="429766608"/>
        <c:axId val="430253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D6-4A79-9A09-3ECF2F107908}"/>
            </c:ext>
          </c:extLst>
        </c:ser>
        <c:dLbls>
          <c:showLegendKey val="0"/>
          <c:showVal val="0"/>
          <c:showCatName val="0"/>
          <c:showSerName val="0"/>
          <c:showPercent val="0"/>
          <c:showBubbleSize val="0"/>
        </c:dLbls>
        <c:marker val="1"/>
        <c:smooth val="0"/>
        <c:axId val="429766608"/>
        <c:axId val="430253656"/>
      </c:lineChart>
      <c:dateAx>
        <c:axId val="429766608"/>
        <c:scaling>
          <c:orientation val="minMax"/>
        </c:scaling>
        <c:delete val="1"/>
        <c:axPos val="b"/>
        <c:numFmt formatCode="&quot;H&quot;yy" sourceLinked="1"/>
        <c:majorTickMark val="none"/>
        <c:minorTickMark val="none"/>
        <c:tickLblPos val="none"/>
        <c:crossAx val="430253656"/>
        <c:crosses val="autoZero"/>
        <c:auto val="1"/>
        <c:lblOffset val="100"/>
        <c:baseTimeUnit val="years"/>
      </c:dateAx>
      <c:valAx>
        <c:axId val="430253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76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CF-4A0C-9254-F9CCC5B3EEA3}"/>
            </c:ext>
          </c:extLst>
        </c:ser>
        <c:dLbls>
          <c:showLegendKey val="0"/>
          <c:showVal val="0"/>
          <c:showCatName val="0"/>
          <c:showSerName val="0"/>
          <c:showPercent val="0"/>
          <c:showBubbleSize val="0"/>
        </c:dLbls>
        <c:gapWidth val="150"/>
        <c:axId val="447380376"/>
        <c:axId val="44737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CF-4A0C-9254-F9CCC5B3EEA3}"/>
            </c:ext>
          </c:extLst>
        </c:ser>
        <c:dLbls>
          <c:showLegendKey val="0"/>
          <c:showVal val="0"/>
          <c:showCatName val="0"/>
          <c:showSerName val="0"/>
          <c:showPercent val="0"/>
          <c:showBubbleSize val="0"/>
        </c:dLbls>
        <c:marker val="1"/>
        <c:smooth val="0"/>
        <c:axId val="447380376"/>
        <c:axId val="447377632"/>
      </c:lineChart>
      <c:dateAx>
        <c:axId val="447380376"/>
        <c:scaling>
          <c:orientation val="minMax"/>
        </c:scaling>
        <c:delete val="1"/>
        <c:axPos val="b"/>
        <c:numFmt formatCode="&quot;H&quot;yy" sourceLinked="1"/>
        <c:majorTickMark val="none"/>
        <c:minorTickMark val="none"/>
        <c:tickLblPos val="none"/>
        <c:crossAx val="447377632"/>
        <c:crosses val="autoZero"/>
        <c:auto val="1"/>
        <c:lblOffset val="100"/>
        <c:baseTimeUnit val="years"/>
      </c:dateAx>
      <c:valAx>
        <c:axId val="44737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380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2CD-463E-8EDD-C77199C0EBBE}"/>
            </c:ext>
          </c:extLst>
        </c:ser>
        <c:dLbls>
          <c:showLegendKey val="0"/>
          <c:showVal val="0"/>
          <c:showCatName val="0"/>
          <c:showSerName val="0"/>
          <c:showPercent val="0"/>
          <c:showBubbleSize val="0"/>
        </c:dLbls>
        <c:gapWidth val="150"/>
        <c:axId val="447381944"/>
        <c:axId val="447379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979.89</c:v>
                </c:pt>
                <c:pt idx="1">
                  <c:v>974.93</c:v>
                </c:pt>
                <c:pt idx="2">
                  <c:v>855.8</c:v>
                </c:pt>
                <c:pt idx="3">
                  <c:v>789.46</c:v>
                </c:pt>
                <c:pt idx="4">
                  <c:v>826.83</c:v>
                </c:pt>
              </c:numCache>
            </c:numRef>
          </c:val>
          <c:smooth val="0"/>
          <c:extLst>
            <c:ext xmlns:c16="http://schemas.microsoft.com/office/drawing/2014/chart" uri="{C3380CC4-5D6E-409C-BE32-E72D297353CC}">
              <c16:uniqueId val="{00000001-B2CD-463E-8EDD-C77199C0EBBE}"/>
            </c:ext>
          </c:extLst>
        </c:ser>
        <c:dLbls>
          <c:showLegendKey val="0"/>
          <c:showVal val="0"/>
          <c:showCatName val="0"/>
          <c:showSerName val="0"/>
          <c:showPercent val="0"/>
          <c:showBubbleSize val="0"/>
        </c:dLbls>
        <c:marker val="1"/>
        <c:smooth val="0"/>
        <c:axId val="447381944"/>
        <c:axId val="447379984"/>
      </c:lineChart>
      <c:dateAx>
        <c:axId val="447381944"/>
        <c:scaling>
          <c:orientation val="minMax"/>
        </c:scaling>
        <c:delete val="1"/>
        <c:axPos val="b"/>
        <c:numFmt formatCode="&quot;H&quot;yy" sourceLinked="1"/>
        <c:majorTickMark val="none"/>
        <c:minorTickMark val="none"/>
        <c:tickLblPos val="none"/>
        <c:crossAx val="447379984"/>
        <c:crosses val="autoZero"/>
        <c:auto val="1"/>
        <c:lblOffset val="100"/>
        <c:baseTimeUnit val="years"/>
      </c:dateAx>
      <c:valAx>
        <c:axId val="44737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381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36.909999999999997</c:v>
                </c:pt>
                <c:pt idx="1">
                  <c:v>36.46</c:v>
                </c:pt>
                <c:pt idx="2">
                  <c:v>41.46</c:v>
                </c:pt>
                <c:pt idx="3">
                  <c:v>41.2</c:v>
                </c:pt>
                <c:pt idx="4">
                  <c:v>48.78</c:v>
                </c:pt>
              </c:numCache>
            </c:numRef>
          </c:val>
          <c:extLst>
            <c:ext xmlns:c16="http://schemas.microsoft.com/office/drawing/2014/chart" uri="{C3380CC4-5D6E-409C-BE32-E72D297353CC}">
              <c16:uniqueId val="{00000000-655F-4726-9A63-C37023C48F11}"/>
            </c:ext>
          </c:extLst>
        </c:ser>
        <c:dLbls>
          <c:showLegendKey val="0"/>
          <c:showVal val="0"/>
          <c:showCatName val="0"/>
          <c:showSerName val="0"/>
          <c:showPercent val="0"/>
          <c:showBubbleSize val="0"/>
        </c:dLbls>
        <c:gapWidth val="150"/>
        <c:axId val="447376848"/>
        <c:axId val="447377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41.34</c:v>
                </c:pt>
                <c:pt idx="1">
                  <c:v>55.32</c:v>
                </c:pt>
                <c:pt idx="2">
                  <c:v>59.8</c:v>
                </c:pt>
                <c:pt idx="3">
                  <c:v>57.77</c:v>
                </c:pt>
                <c:pt idx="4">
                  <c:v>57.31</c:v>
                </c:pt>
              </c:numCache>
            </c:numRef>
          </c:val>
          <c:smooth val="0"/>
          <c:extLst>
            <c:ext xmlns:c16="http://schemas.microsoft.com/office/drawing/2014/chart" uri="{C3380CC4-5D6E-409C-BE32-E72D297353CC}">
              <c16:uniqueId val="{00000001-655F-4726-9A63-C37023C48F11}"/>
            </c:ext>
          </c:extLst>
        </c:ser>
        <c:dLbls>
          <c:showLegendKey val="0"/>
          <c:showVal val="0"/>
          <c:showCatName val="0"/>
          <c:showSerName val="0"/>
          <c:showPercent val="0"/>
          <c:showBubbleSize val="0"/>
        </c:dLbls>
        <c:marker val="1"/>
        <c:smooth val="0"/>
        <c:axId val="447376848"/>
        <c:axId val="447377240"/>
      </c:lineChart>
      <c:dateAx>
        <c:axId val="447376848"/>
        <c:scaling>
          <c:orientation val="minMax"/>
        </c:scaling>
        <c:delete val="1"/>
        <c:axPos val="b"/>
        <c:numFmt formatCode="&quot;H&quot;yy" sourceLinked="1"/>
        <c:majorTickMark val="none"/>
        <c:minorTickMark val="none"/>
        <c:tickLblPos val="none"/>
        <c:crossAx val="447377240"/>
        <c:crosses val="autoZero"/>
        <c:auto val="1"/>
        <c:lblOffset val="100"/>
        <c:baseTimeUnit val="years"/>
      </c:dateAx>
      <c:valAx>
        <c:axId val="447377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37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287.58999999999997</c:v>
                </c:pt>
                <c:pt idx="1">
                  <c:v>291.20999999999998</c:v>
                </c:pt>
                <c:pt idx="2">
                  <c:v>286.47000000000003</c:v>
                </c:pt>
                <c:pt idx="3">
                  <c:v>295.10000000000002</c:v>
                </c:pt>
                <c:pt idx="4">
                  <c:v>251.72</c:v>
                </c:pt>
              </c:numCache>
            </c:numRef>
          </c:val>
          <c:extLst>
            <c:ext xmlns:c16="http://schemas.microsoft.com/office/drawing/2014/chart" uri="{C3380CC4-5D6E-409C-BE32-E72D297353CC}">
              <c16:uniqueId val="{00000000-6421-451B-849E-E6D80C6972C3}"/>
            </c:ext>
          </c:extLst>
        </c:ser>
        <c:dLbls>
          <c:showLegendKey val="0"/>
          <c:showVal val="0"/>
          <c:showCatName val="0"/>
          <c:showSerName val="0"/>
          <c:showPercent val="0"/>
          <c:showBubbleSize val="0"/>
        </c:dLbls>
        <c:gapWidth val="150"/>
        <c:axId val="447383120"/>
        <c:axId val="447383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357.49</c:v>
                </c:pt>
                <c:pt idx="1">
                  <c:v>283.17</c:v>
                </c:pt>
                <c:pt idx="2">
                  <c:v>263.76</c:v>
                </c:pt>
                <c:pt idx="3">
                  <c:v>274.35000000000002</c:v>
                </c:pt>
                <c:pt idx="4">
                  <c:v>273.52</c:v>
                </c:pt>
              </c:numCache>
            </c:numRef>
          </c:val>
          <c:smooth val="0"/>
          <c:extLst>
            <c:ext xmlns:c16="http://schemas.microsoft.com/office/drawing/2014/chart" uri="{C3380CC4-5D6E-409C-BE32-E72D297353CC}">
              <c16:uniqueId val="{00000001-6421-451B-849E-E6D80C6972C3}"/>
            </c:ext>
          </c:extLst>
        </c:ser>
        <c:dLbls>
          <c:showLegendKey val="0"/>
          <c:showVal val="0"/>
          <c:showCatName val="0"/>
          <c:showSerName val="0"/>
          <c:showPercent val="0"/>
          <c:showBubbleSize val="0"/>
        </c:dLbls>
        <c:marker val="1"/>
        <c:smooth val="0"/>
        <c:axId val="447383120"/>
        <c:axId val="447383512"/>
      </c:lineChart>
      <c:dateAx>
        <c:axId val="447383120"/>
        <c:scaling>
          <c:orientation val="minMax"/>
        </c:scaling>
        <c:delete val="1"/>
        <c:axPos val="b"/>
        <c:numFmt formatCode="&quot;H&quot;yy" sourceLinked="1"/>
        <c:majorTickMark val="none"/>
        <c:minorTickMark val="none"/>
        <c:tickLblPos val="none"/>
        <c:crossAx val="447383512"/>
        <c:crosses val="autoZero"/>
        <c:auto val="1"/>
        <c:lblOffset val="100"/>
        <c:baseTimeUnit val="years"/>
      </c:dateAx>
      <c:valAx>
        <c:axId val="447383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38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愛知県　知多市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85331</v>
      </c>
      <c r="AM8" s="69"/>
      <c r="AN8" s="69"/>
      <c r="AO8" s="69"/>
      <c r="AP8" s="69"/>
      <c r="AQ8" s="69"/>
      <c r="AR8" s="69"/>
      <c r="AS8" s="69"/>
      <c r="AT8" s="68">
        <f>データ!T6</f>
        <v>45.9</v>
      </c>
      <c r="AU8" s="68"/>
      <c r="AV8" s="68"/>
      <c r="AW8" s="68"/>
      <c r="AX8" s="68"/>
      <c r="AY8" s="68"/>
      <c r="AZ8" s="68"/>
      <c r="BA8" s="68"/>
      <c r="BB8" s="68">
        <f>データ!U6</f>
        <v>1859.06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1.27</v>
      </c>
      <c r="Q10" s="68"/>
      <c r="R10" s="68"/>
      <c r="S10" s="68"/>
      <c r="T10" s="68"/>
      <c r="U10" s="68"/>
      <c r="V10" s="68"/>
      <c r="W10" s="68">
        <f>データ!Q6</f>
        <v>123.8</v>
      </c>
      <c r="X10" s="68"/>
      <c r="Y10" s="68"/>
      <c r="Z10" s="68"/>
      <c r="AA10" s="68"/>
      <c r="AB10" s="68"/>
      <c r="AC10" s="68"/>
      <c r="AD10" s="69">
        <f>データ!R6</f>
        <v>2222</v>
      </c>
      <c r="AE10" s="69"/>
      <c r="AF10" s="69"/>
      <c r="AG10" s="69"/>
      <c r="AH10" s="69"/>
      <c r="AI10" s="69"/>
      <c r="AJ10" s="69"/>
      <c r="AK10" s="2"/>
      <c r="AL10" s="69">
        <f>データ!V6</f>
        <v>1087</v>
      </c>
      <c r="AM10" s="69"/>
      <c r="AN10" s="69"/>
      <c r="AO10" s="69"/>
      <c r="AP10" s="69"/>
      <c r="AQ10" s="69"/>
      <c r="AR10" s="69"/>
      <c r="AS10" s="69"/>
      <c r="AT10" s="68">
        <f>データ!W6</f>
        <v>0.53</v>
      </c>
      <c r="AU10" s="68"/>
      <c r="AV10" s="68"/>
      <c r="AW10" s="68"/>
      <c r="AX10" s="68"/>
      <c r="AY10" s="68"/>
      <c r="AZ10" s="68"/>
      <c r="BA10" s="68"/>
      <c r="BB10" s="68">
        <f>データ!X6</f>
        <v>2050.94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ercHc7HGWPKXCLwDAj06Gm19vD2Kd59pphYosXu7IeJAARkKW1Wi4Bd4uzCg5WAE5DGd+pClSgrjqww+xq8+Hw==" saltValue="lvbSfawLFMW02ZnDcgxXG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232246</v>
      </c>
      <c r="D6" s="33">
        <f t="shared" si="3"/>
        <v>47</v>
      </c>
      <c r="E6" s="33">
        <f t="shared" si="3"/>
        <v>17</v>
      </c>
      <c r="F6" s="33">
        <f t="shared" si="3"/>
        <v>5</v>
      </c>
      <c r="G6" s="33">
        <f t="shared" si="3"/>
        <v>0</v>
      </c>
      <c r="H6" s="33" t="str">
        <f t="shared" si="3"/>
        <v>愛知県　知多市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1.27</v>
      </c>
      <c r="Q6" s="34">
        <f t="shared" si="3"/>
        <v>123.8</v>
      </c>
      <c r="R6" s="34">
        <f t="shared" si="3"/>
        <v>2222</v>
      </c>
      <c r="S6" s="34">
        <f t="shared" si="3"/>
        <v>85331</v>
      </c>
      <c r="T6" s="34">
        <f t="shared" si="3"/>
        <v>45.9</v>
      </c>
      <c r="U6" s="34">
        <f t="shared" si="3"/>
        <v>1859.06</v>
      </c>
      <c r="V6" s="34">
        <f t="shared" si="3"/>
        <v>1087</v>
      </c>
      <c r="W6" s="34">
        <f t="shared" si="3"/>
        <v>0.53</v>
      </c>
      <c r="X6" s="34">
        <f t="shared" si="3"/>
        <v>2050.94</v>
      </c>
      <c r="Y6" s="35">
        <f>IF(Y7="",NA(),Y7)</f>
        <v>98.27</v>
      </c>
      <c r="Z6" s="35">
        <f t="shared" ref="Z6:AH6" si="4">IF(Z7="",NA(),Z7)</f>
        <v>103.55</v>
      </c>
      <c r="AA6" s="35">
        <f t="shared" si="4"/>
        <v>95.21</v>
      </c>
      <c r="AB6" s="35">
        <f t="shared" si="4"/>
        <v>101.4</v>
      </c>
      <c r="AC6" s="35">
        <f t="shared" si="4"/>
        <v>90.33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979.89</v>
      </c>
      <c r="BL6" s="35">
        <f t="shared" si="7"/>
        <v>974.93</v>
      </c>
      <c r="BM6" s="35">
        <f t="shared" si="7"/>
        <v>855.8</v>
      </c>
      <c r="BN6" s="35">
        <f t="shared" si="7"/>
        <v>789.46</v>
      </c>
      <c r="BO6" s="35">
        <f t="shared" si="7"/>
        <v>826.83</v>
      </c>
      <c r="BP6" s="34" t="str">
        <f>IF(BP7="","",IF(BP7="-","【-】","【"&amp;SUBSTITUTE(TEXT(BP7,"#,##0.00"),"-","△")&amp;"】"))</f>
        <v>【765.47】</v>
      </c>
      <c r="BQ6" s="35">
        <f>IF(BQ7="",NA(),BQ7)</f>
        <v>36.909999999999997</v>
      </c>
      <c r="BR6" s="35">
        <f t="shared" ref="BR6:BZ6" si="8">IF(BR7="",NA(),BR7)</f>
        <v>36.46</v>
      </c>
      <c r="BS6" s="35">
        <f t="shared" si="8"/>
        <v>41.46</v>
      </c>
      <c r="BT6" s="35">
        <f t="shared" si="8"/>
        <v>41.2</v>
      </c>
      <c r="BU6" s="35">
        <f t="shared" si="8"/>
        <v>48.78</v>
      </c>
      <c r="BV6" s="35">
        <f t="shared" si="8"/>
        <v>41.34</v>
      </c>
      <c r="BW6" s="35">
        <f t="shared" si="8"/>
        <v>55.32</v>
      </c>
      <c r="BX6" s="35">
        <f t="shared" si="8"/>
        <v>59.8</v>
      </c>
      <c r="BY6" s="35">
        <f t="shared" si="8"/>
        <v>57.77</v>
      </c>
      <c r="BZ6" s="35">
        <f t="shared" si="8"/>
        <v>57.31</v>
      </c>
      <c r="CA6" s="34" t="str">
        <f>IF(CA7="","",IF(CA7="-","【-】","【"&amp;SUBSTITUTE(TEXT(CA7,"#,##0.00"),"-","△")&amp;"】"))</f>
        <v>【59.59】</v>
      </c>
      <c r="CB6" s="35">
        <f>IF(CB7="",NA(),CB7)</f>
        <v>287.58999999999997</v>
      </c>
      <c r="CC6" s="35">
        <f t="shared" ref="CC6:CK6" si="9">IF(CC7="",NA(),CC7)</f>
        <v>291.20999999999998</v>
      </c>
      <c r="CD6" s="35">
        <f t="shared" si="9"/>
        <v>286.47000000000003</v>
      </c>
      <c r="CE6" s="35">
        <f t="shared" si="9"/>
        <v>295.10000000000002</v>
      </c>
      <c r="CF6" s="35">
        <f t="shared" si="9"/>
        <v>251.72</v>
      </c>
      <c r="CG6" s="35">
        <f t="shared" si="9"/>
        <v>357.49</v>
      </c>
      <c r="CH6" s="35">
        <f t="shared" si="9"/>
        <v>283.17</v>
      </c>
      <c r="CI6" s="35">
        <f t="shared" si="9"/>
        <v>263.76</v>
      </c>
      <c r="CJ6" s="35">
        <f t="shared" si="9"/>
        <v>274.35000000000002</v>
      </c>
      <c r="CK6" s="35">
        <f t="shared" si="9"/>
        <v>273.52</v>
      </c>
      <c r="CL6" s="34" t="str">
        <f>IF(CL7="","",IF(CL7="-","【-】","【"&amp;SUBSTITUTE(TEXT(CL7,"#,##0.00"),"-","△")&amp;"】"))</f>
        <v>【257.86】</v>
      </c>
      <c r="CM6" s="35">
        <f>IF(CM7="",NA(),CM7)</f>
        <v>52.34</v>
      </c>
      <c r="CN6" s="35">
        <f t="shared" ref="CN6:CV6" si="10">IF(CN7="",NA(),CN7)</f>
        <v>49.53</v>
      </c>
      <c r="CO6" s="35">
        <f t="shared" si="10"/>
        <v>47.5</v>
      </c>
      <c r="CP6" s="35">
        <f t="shared" si="10"/>
        <v>47.34</v>
      </c>
      <c r="CQ6" s="35">
        <f t="shared" si="10"/>
        <v>38.44</v>
      </c>
      <c r="CR6" s="35">
        <f t="shared" si="10"/>
        <v>44.69</v>
      </c>
      <c r="CS6" s="35">
        <f t="shared" si="10"/>
        <v>60.65</v>
      </c>
      <c r="CT6" s="35">
        <f t="shared" si="10"/>
        <v>51.75</v>
      </c>
      <c r="CU6" s="35">
        <f t="shared" si="10"/>
        <v>50.68</v>
      </c>
      <c r="CV6" s="35">
        <f t="shared" si="10"/>
        <v>50.14</v>
      </c>
      <c r="CW6" s="34" t="str">
        <f>IF(CW7="","",IF(CW7="-","【-】","【"&amp;SUBSTITUTE(TEXT(CW7,"#,##0.00"),"-","△")&amp;"】"))</f>
        <v>【51.30】</v>
      </c>
      <c r="CX6" s="35">
        <f>IF(CX7="",NA(),CX7)</f>
        <v>96.12</v>
      </c>
      <c r="CY6" s="35">
        <f t="shared" ref="CY6:DG6" si="11">IF(CY7="",NA(),CY7)</f>
        <v>95.77</v>
      </c>
      <c r="CZ6" s="35">
        <f t="shared" si="11"/>
        <v>96.21</v>
      </c>
      <c r="DA6" s="35">
        <f t="shared" si="11"/>
        <v>96.44</v>
      </c>
      <c r="DB6" s="35">
        <f t="shared" si="11"/>
        <v>96.41</v>
      </c>
      <c r="DC6" s="35">
        <f t="shared" si="11"/>
        <v>69.67</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232246</v>
      </c>
      <c r="D7" s="37">
        <v>47</v>
      </c>
      <c r="E7" s="37">
        <v>17</v>
      </c>
      <c r="F7" s="37">
        <v>5</v>
      </c>
      <c r="G7" s="37">
        <v>0</v>
      </c>
      <c r="H7" s="37" t="s">
        <v>98</v>
      </c>
      <c r="I7" s="37" t="s">
        <v>99</v>
      </c>
      <c r="J7" s="37" t="s">
        <v>100</v>
      </c>
      <c r="K7" s="37" t="s">
        <v>101</v>
      </c>
      <c r="L7" s="37" t="s">
        <v>102</v>
      </c>
      <c r="M7" s="37" t="s">
        <v>103</v>
      </c>
      <c r="N7" s="38" t="s">
        <v>104</v>
      </c>
      <c r="O7" s="38" t="s">
        <v>105</v>
      </c>
      <c r="P7" s="38">
        <v>1.27</v>
      </c>
      <c r="Q7" s="38">
        <v>123.8</v>
      </c>
      <c r="R7" s="38">
        <v>2222</v>
      </c>
      <c r="S7" s="38">
        <v>85331</v>
      </c>
      <c r="T7" s="38">
        <v>45.9</v>
      </c>
      <c r="U7" s="38">
        <v>1859.06</v>
      </c>
      <c r="V7" s="38">
        <v>1087</v>
      </c>
      <c r="W7" s="38">
        <v>0.53</v>
      </c>
      <c r="X7" s="38">
        <v>2050.94</v>
      </c>
      <c r="Y7" s="38">
        <v>98.27</v>
      </c>
      <c r="Z7" s="38">
        <v>103.55</v>
      </c>
      <c r="AA7" s="38">
        <v>95.21</v>
      </c>
      <c r="AB7" s="38">
        <v>101.4</v>
      </c>
      <c r="AC7" s="38">
        <v>90.33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979.89</v>
      </c>
      <c r="BL7" s="38">
        <v>974.93</v>
      </c>
      <c r="BM7" s="38">
        <v>855.8</v>
      </c>
      <c r="BN7" s="38">
        <v>789.46</v>
      </c>
      <c r="BO7" s="38">
        <v>826.83</v>
      </c>
      <c r="BP7" s="38">
        <v>765.47</v>
      </c>
      <c r="BQ7" s="38">
        <v>36.909999999999997</v>
      </c>
      <c r="BR7" s="38">
        <v>36.46</v>
      </c>
      <c r="BS7" s="38">
        <v>41.46</v>
      </c>
      <c r="BT7" s="38">
        <v>41.2</v>
      </c>
      <c r="BU7" s="38">
        <v>48.78</v>
      </c>
      <c r="BV7" s="38">
        <v>41.34</v>
      </c>
      <c r="BW7" s="38">
        <v>55.32</v>
      </c>
      <c r="BX7" s="38">
        <v>59.8</v>
      </c>
      <c r="BY7" s="38">
        <v>57.77</v>
      </c>
      <c r="BZ7" s="38">
        <v>57.31</v>
      </c>
      <c r="CA7" s="38">
        <v>59.59</v>
      </c>
      <c r="CB7" s="38">
        <v>287.58999999999997</v>
      </c>
      <c r="CC7" s="38">
        <v>291.20999999999998</v>
      </c>
      <c r="CD7" s="38">
        <v>286.47000000000003</v>
      </c>
      <c r="CE7" s="38">
        <v>295.10000000000002</v>
      </c>
      <c r="CF7" s="38">
        <v>251.72</v>
      </c>
      <c r="CG7" s="38">
        <v>357.49</v>
      </c>
      <c r="CH7" s="38">
        <v>283.17</v>
      </c>
      <c r="CI7" s="38">
        <v>263.76</v>
      </c>
      <c r="CJ7" s="38">
        <v>274.35000000000002</v>
      </c>
      <c r="CK7" s="38">
        <v>273.52</v>
      </c>
      <c r="CL7" s="38">
        <v>257.86</v>
      </c>
      <c r="CM7" s="38">
        <v>52.34</v>
      </c>
      <c r="CN7" s="38">
        <v>49.53</v>
      </c>
      <c r="CO7" s="38">
        <v>47.5</v>
      </c>
      <c r="CP7" s="38">
        <v>47.34</v>
      </c>
      <c r="CQ7" s="38">
        <v>38.44</v>
      </c>
      <c r="CR7" s="38">
        <v>44.69</v>
      </c>
      <c r="CS7" s="38">
        <v>60.65</v>
      </c>
      <c r="CT7" s="38">
        <v>51.75</v>
      </c>
      <c r="CU7" s="38">
        <v>50.68</v>
      </c>
      <c r="CV7" s="38">
        <v>50.14</v>
      </c>
      <c r="CW7" s="38">
        <v>51.3</v>
      </c>
      <c r="CX7" s="38">
        <v>96.12</v>
      </c>
      <c r="CY7" s="38">
        <v>95.77</v>
      </c>
      <c r="CZ7" s="38">
        <v>96.21</v>
      </c>
      <c r="DA7" s="38">
        <v>96.44</v>
      </c>
      <c r="DB7" s="38">
        <v>96.41</v>
      </c>
      <c r="DC7" s="38">
        <v>69.67</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2021-02-08T00:52:03Z</cp:lastPrinted>
  <dcterms:created xsi:type="dcterms:W3CDTF">2020-12-04T03:05:20Z</dcterms:created>
  <dcterms:modified xsi:type="dcterms:W3CDTF">2021-02-22T02:38:03Z</dcterms:modified>
  <cp:category/>
</cp:coreProperties>
</file>