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h+oHLpoBNqka7DSqwRq4pkX8scKR+3e66I2do0NjLP2d5Vc8i93a+xyw4wytVmr/ZSNRkLMNix+hfEH0tRNtw==" workbookSaltValue="Y0uzs6/cuX581ocjTy8u7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<sst xmlns="http://schemas.openxmlformats.org/spreadsheetml/2006/main" count="236" uniqueCount="120">
  <si>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</si>
  <si>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</si>
  <si>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</si>
  <si>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</si>
  <si>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</si>
  <si>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</si>
  <si>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</si>
  <si>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</si>
  <si>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</si>
  <si>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</si>
  <si>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</si>
  <si>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</si>
  <si>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</si>
  <si>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</si>
  <si>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</si>
  <si>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</si>
  <si>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</si>
  <si>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</si>
  <si>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</si>
  <si>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</si>
  <si>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</si>
  <si>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</si>
  <si>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</si>
  <si>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</si>
  <si>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</si>
  <si>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</si>
  <si>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</si>
  <si>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</si>
  <si>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</si>
  <si>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</si>
  <si>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</si>
  <si>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</si>
  <si>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</si>
  <si>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</si>
  <si>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</si>
  <si>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</si>
  <si>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</si>
  <si>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</si>
  <si>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</si>
  <si>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</si>
  <si>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</si>
  <si>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</si>
  <si>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</si>
  <si>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</si>
  <si>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</si>
  <si>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</si>
  <si>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</si>
  <si>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</si>
  <si>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</si>
  <si>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</si>
  <si>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</si>
  <si>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</si>
  <si>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</si>
  <si>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</si>
  <si>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</si>
  <si>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</si>
  <si>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</si>
  <si>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</si>
  <si>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</si>
  <si>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</si>
  <si>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</si>
  <si>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</si>
  <si>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</si>
  <si>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</si>
  <si>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</si>
  <si>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</si>
  <si>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</si>
  <si>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</si>
  <si>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</si>
  <si>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</si>
  <si>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</si>
  <si>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</si>
  <si>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</si>
  <si>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</si>
  <si>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</si>
  <si>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</si>
  <si>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</si>
  <si>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</si>
  <si>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</si>
  <si>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</si>
  <si>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</si>
  <si>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</si>
  <si>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</si>
  <si>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</si>
  <si>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</si>
  <si>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</si>
  <si>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</si>
  <si>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</si>
  <si>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</si>
  <si>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</si>
  <si>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</si>
  <si>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</si>
  <si>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</si>
  <si>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</si>
  <si>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</si>
  <si>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</si>
  <si>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</si>
  <si>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</si>
  <si>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</si>
  <si>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</si>
  <si>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</si>
  <si>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</si>
  <si>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</si>
  <si>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</si>
  <si>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</si>
  <si>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</si>
  <si>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</si>
  <si>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</si>
  <si>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</si>
  <si>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</si>
  <si>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</si>
  <si>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</si>
  <si>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</si>
  <si>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</si>
  <si>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</si>
  <si>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</si>
  <si>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</si>
  <si>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施設建設は完了しており、維持管理を中心に事業運営していく。
　特に、総収益の半分程度を一般会計からの繰入金に依存しているため、料金水準の見直し等も視野に入れ下水道使用料の安定的な確保と汚水処理に係る経費の削減を行い、経費回収率の向上に取り組んでいく。
　令和２年４月１日から地方公営企業法を適用している。また、令和３年３月に中長期的な経営の基本計画である経営戦略を策定し、経営の健全化に努めていく。</t>
    <rPh sb="41" eb="43">
      <t>テイド</t>
    </rPh>
    <rPh sb="72" eb="73">
      <t>トウ</t>
    </rPh>
    <rPh sb="74" eb="76">
      <t>シヤ</t>
    </rPh>
    <rPh sb="77" eb="78">
      <t>イ</t>
    </rPh>
    <rPh sb="79" eb="82">
      <t>ゲスイドウ</t>
    </rPh>
    <rPh sb="82" eb="85">
      <t>シヨウリョウ</t>
    </rPh>
    <rPh sb="86" eb="89">
      <t>アンテイテキ</t>
    </rPh>
    <rPh sb="90" eb="92">
      <t>カクホ</t>
    </rPh>
    <rPh sb="93" eb="95">
      <t>オスイ</t>
    </rPh>
    <rPh sb="95" eb="97">
      <t>ショリ</t>
    </rPh>
    <rPh sb="98" eb="99">
      <t>カカ</t>
    </rPh>
    <rPh sb="100" eb="102">
      <t>ケイヒ</t>
    </rPh>
    <rPh sb="103" eb="105">
      <t>サクゲン</t>
    </rPh>
    <rPh sb="106" eb="107">
      <t>オコナ</t>
    </rPh>
    <rPh sb="109" eb="111">
      <t>ケイヒ</t>
    </rPh>
    <rPh sb="111" eb="114">
      <t>カイシュウリツ</t>
    </rPh>
    <rPh sb="115" eb="117">
      <t>コウジョウ</t>
    </rPh>
    <rPh sb="118" eb="119">
      <t>ト</t>
    </rPh>
    <rPh sb="120" eb="121">
      <t>ク</t>
    </rPh>
    <rPh sb="128" eb="130">
      <t>レイワ</t>
    </rPh>
    <rPh sb="131" eb="132">
      <t>ネン</t>
    </rPh>
    <rPh sb="133" eb="134">
      <t>ガツ</t>
    </rPh>
    <rPh sb="135" eb="136">
      <t>ニチ</t>
    </rPh>
    <rPh sb="138" eb="142">
      <t>チホウコウエイ</t>
    </rPh>
    <rPh sb="142" eb="144">
      <t>キギョウ</t>
    </rPh>
    <rPh sb="144" eb="145">
      <t>ホウ</t>
    </rPh>
    <rPh sb="146" eb="148">
      <t>テキヨウ</t>
    </rPh>
    <rPh sb="156" eb="158">
      <t>レイワ</t>
    </rPh>
    <rPh sb="159" eb="160">
      <t>ネン</t>
    </rPh>
    <rPh sb="161" eb="162">
      <t>ガツ</t>
    </rPh>
    <rPh sb="163" eb="167">
      <t>チュウチョウキテキ</t>
    </rPh>
    <rPh sb="168" eb="170">
      <t>ケイエイ</t>
    </rPh>
    <rPh sb="171" eb="173">
      <t>キホン</t>
    </rPh>
    <rPh sb="173" eb="175">
      <t>ケイカク</t>
    </rPh>
    <rPh sb="178" eb="180">
      <t>ケイエイ</t>
    </rPh>
    <rPh sb="180" eb="182">
      <t>センリャク</t>
    </rPh>
    <rPh sb="183" eb="185">
      <t>サクテイ</t>
    </rPh>
    <rPh sb="187" eb="189">
      <t>ケイエイ</t>
    </rPh>
    <rPh sb="190" eb="193">
      <t>ケンゼンカ</t>
    </rPh>
    <rPh sb="194" eb="195">
      <t>ツト</t>
    </rPh>
    <phoneticPr fontId="4"/>
  </si>
  <si>
    <r>
      <t>　農業集落排水施設は、昭和54年度から順次供用を開始し、現時点では、法定耐用年数（50年）に達している管渠は</t>
    </r>
    <r>
      <rPr>
        <sz val="11"/>
        <rFont val="ＭＳ ゴシック"/>
        <family val="3"/>
        <charset val="128"/>
      </rPr>
      <t>ない。</t>
    </r>
    <r>
      <rPr>
        <sz val="11"/>
        <color theme="1"/>
        <rFont val="ＭＳ ゴシック"/>
        <family val="3"/>
        <charset val="128"/>
      </rPr>
      <t xml:space="preserve">
　今後は、ストックマネジメント手法を取り入れた状態監視保全等の維持管理を行い、将来の更新等を見据えた管渠施設の長寿命化に取り組む必要がある。</t>
    </r>
    <rPh sb="1" eb="3">
      <t>ノウギョウ</t>
    </rPh>
    <rPh sb="3" eb="5">
      <t>シュウラク</t>
    </rPh>
    <rPh sb="5" eb="7">
      <t>ハイスイ</t>
    </rPh>
    <rPh sb="7" eb="9">
      <t>シセツ</t>
    </rPh>
    <rPh sb="11" eb="13">
      <t>ショウワ</t>
    </rPh>
    <rPh sb="15" eb="17">
      <t>ネンド</t>
    </rPh>
    <rPh sb="19" eb="21">
      <t>ジュンジ</t>
    </rPh>
    <rPh sb="21" eb="23">
      <t>キョウヨウ</t>
    </rPh>
    <rPh sb="24" eb="26">
      <t>カイシ</t>
    </rPh>
    <rPh sb="28" eb="31">
      <t>ゲンジテン</t>
    </rPh>
    <rPh sb="34" eb="36">
      <t>ホウテイ</t>
    </rPh>
    <rPh sb="36" eb="40">
      <t>タイヨウネンスウ</t>
    </rPh>
    <rPh sb="43" eb="44">
      <t>ネン</t>
    </rPh>
    <rPh sb="46" eb="47">
      <t>タッ</t>
    </rPh>
    <rPh sb="51" eb="53">
      <t>カンキョ</t>
    </rPh>
    <rPh sb="59" eb="61">
      <t>コンゴ</t>
    </rPh>
    <rPh sb="73" eb="75">
      <t>シュホウ</t>
    </rPh>
    <rPh sb="76" eb="77">
      <t>ト</t>
    </rPh>
    <rPh sb="78" eb="79">
      <t>イ</t>
    </rPh>
    <rPh sb="81" eb="83">
      <t>ジョウタイ</t>
    </rPh>
    <rPh sb="83" eb="85">
      <t>カンシ</t>
    </rPh>
    <rPh sb="85" eb="87">
      <t>ホゼン</t>
    </rPh>
    <rPh sb="87" eb="88">
      <t>トウ</t>
    </rPh>
    <rPh sb="89" eb="93">
      <t>イジカンリ</t>
    </rPh>
    <rPh sb="94" eb="95">
      <t>オコナ</t>
    </rPh>
    <rPh sb="97" eb="99">
      <t>ショウライ</t>
    </rPh>
    <rPh sb="100" eb="102">
      <t>コウシン</t>
    </rPh>
    <rPh sb="102" eb="103">
      <t>トウ</t>
    </rPh>
    <rPh sb="104" eb="106">
      <t>ミス</t>
    </rPh>
    <rPh sb="108" eb="110">
      <t>カンキョ</t>
    </rPh>
    <rPh sb="110" eb="112">
      <t>シセツ</t>
    </rPh>
    <rPh sb="113" eb="116">
      <t>チョウジュミョウ</t>
    </rPh>
    <rPh sb="116" eb="117">
      <t>カ</t>
    </rPh>
    <rPh sb="118" eb="119">
      <t>ト</t>
    </rPh>
    <rPh sb="120" eb="121">
      <t>ク</t>
    </rPh>
    <rPh sb="122" eb="124">
      <t>ヒツヨウ</t>
    </rPh>
    <phoneticPr fontId="4"/>
  </si>
  <si>
    <r>
      <t>　①収益的収支比率は、令和２年度より農業集落排水事業が特別会計から企業会計に移行したことに伴う打切決算のため、総収益の減少に対し、総費用の減少が大きかったため増となっているが、地方債償還金は増となっているため、経費削減と使用料改定などの収益改善が必要である。
　④企業債残高対事業規模比率は、打切決算に伴う営業収益の減少及び地方債の償還が進んだことにより低く抑えられている。
　⑤経費回収率は、打切決算のため、総収益の減少に対し、総費用の減少が大きかったため微増している。平均値を下回るため使用料体系の改定など収益の改善が必要である。
　⑥汚水処理原価は、打切決算のため、汚水処理費が減となったため減少している。
　⑦施設利用率は、農業集落排水処理区から公共下水道への切替に伴い、処理水量が減となったため利用率が減少したものである。
　⑧水洗化率は、農業集落排水処理区から公共下水道への切替に伴い、処理区域内人口や現在水洗</t>
    </r>
    <r>
      <rPr>
        <sz val="10.5"/>
        <rFont val="ＭＳ ゴシック"/>
        <family val="3"/>
        <charset val="128"/>
      </rPr>
      <t>便</t>
    </r>
    <r>
      <rPr>
        <sz val="10.5"/>
        <color theme="1"/>
        <rFont val="ＭＳ ゴシック"/>
        <family val="3"/>
        <charset val="128"/>
      </rPr>
      <t xml:space="preserve">所設置済人口ともに減となっているが、平成28年度に供用開始した地域などの接続率が微増しているためである。
　今後、少子高齢化や節水型機器の普及等に伴い使用量が減少していくことが想定されるため、引き続き接続率の向上や経費削減を図っていく必要がある。
</t>
    </r>
    <rPh sb="55" eb="58">
      <t>ソウシュウエキ</t>
    </rPh>
    <rPh sb="59" eb="61">
      <t>ゲンショウ</t>
    </rPh>
    <rPh sb="62" eb="63">
      <t>タイ</t>
    </rPh>
    <rPh sb="65" eb="68">
      <t>ソウヒヨウ</t>
    </rPh>
    <rPh sb="69" eb="71">
      <t>ゲンショウ</t>
    </rPh>
    <rPh sb="72" eb="73">
      <t>オオ</t>
    </rPh>
    <rPh sb="79" eb="80">
      <t>ゾウ</t>
    </rPh>
    <rPh sb="88" eb="94">
      <t>チホウサイショウカンキン</t>
    </rPh>
    <rPh sb="95" eb="96">
      <t>ゾウ</t>
    </rPh>
    <rPh sb="105" eb="107">
      <t>ケイヒ</t>
    </rPh>
    <rPh sb="107" eb="109">
      <t>サクゲン</t>
    </rPh>
    <rPh sb="110" eb="113">
      <t>シヨウリョウ</t>
    </rPh>
    <rPh sb="113" eb="115">
      <t>カイテイ</t>
    </rPh>
    <rPh sb="118" eb="120">
      <t>シュウエキ</t>
    </rPh>
    <rPh sb="120" eb="122">
      <t>カイゼン</t>
    </rPh>
    <rPh sb="123" eb="125">
      <t>ヒツヨウ</t>
    </rPh>
    <rPh sb="132" eb="135">
      <t>キギョウサイ</t>
    </rPh>
    <rPh sb="135" eb="137">
      <t>ザンダカ</t>
    </rPh>
    <rPh sb="137" eb="138">
      <t>タイ</t>
    </rPh>
    <rPh sb="138" eb="140">
      <t>ジギョウ</t>
    </rPh>
    <rPh sb="140" eb="142">
      <t>キボ</t>
    </rPh>
    <rPh sb="142" eb="144">
      <t>ヒリツ</t>
    </rPh>
    <rPh sb="146" eb="148">
      <t>ウチキ</t>
    </rPh>
    <rPh sb="148" eb="150">
      <t>ケッサン</t>
    </rPh>
    <rPh sb="151" eb="152">
      <t>トモナ</t>
    </rPh>
    <rPh sb="153" eb="155">
      <t>エイギョウ</t>
    </rPh>
    <rPh sb="155" eb="157">
      <t>シュウエキ</t>
    </rPh>
    <rPh sb="158" eb="160">
      <t>ゲンショウ</t>
    </rPh>
    <rPh sb="160" eb="161">
      <t>オヨ</t>
    </rPh>
    <rPh sb="162" eb="165">
      <t>チホウサイ</t>
    </rPh>
    <rPh sb="166" eb="168">
      <t>ショウカン</t>
    </rPh>
    <rPh sb="169" eb="170">
      <t>スス</t>
    </rPh>
    <rPh sb="177" eb="178">
      <t>ヒク</t>
    </rPh>
    <rPh sb="179" eb="180">
      <t>オサ</t>
    </rPh>
    <rPh sb="190" eb="192">
      <t>ケイヒ</t>
    </rPh>
    <rPh sb="192" eb="194">
      <t>カイシュウ</t>
    </rPh>
    <rPh sb="194" eb="195">
      <t>リツ</t>
    </rPh>
    <rPh sb="229" eb="231">
      <t>ビゾウ</t>
    </rPh>
    <rPh sb="236" eb="238">
      <t>ヘイキン</t>
    </rPh>
    <rPh sb="238" eb="239">
      <t>チ</t>
    </rPh>
    <rPh sb="240" eb="242">
      <t>シタマワ</t>
    </rPh>
    <rPh sb="245" eb="248">
      <t>シヨウリョウ</t>
    </rPh>
    <rPh sb="248" eb="250">
      <t>タイケイ</t>
    </rPh>
    <rPh sb="251" eb="253">
      <t>カイテイ</t>
    </rPh>
    <rPh sb="255" eb="257">
      <t>シュウエキ</t>
    </rPh>
    <rPh sb="258" eb="260">
      <t>カイゼン</t>
    </rPh>
    <rPh sb="261" eb="263">
      <t>ヒツヨウ</t>
    </rPh>
    <rPh sb="270" eb="272">
      <t>オスイ</t>
    </rPh>
    <rPh sb="272" eb="274">
      <t>ショリ</t>
    </rPh>
    <rPh sb="274" eb="276">
      <t>ゲンカ</t>
    </rPh>
    <rPh sb="278" eb="280">
      <t>ウチキ</t>
    </rPh>
    <rPh sb="280" eb="282">
      <t>ケッサン</t>
    </rPh>
    <rPh sb="286" eb="288">
      <t>オスイ</t>
    </rPh>
    <rPh sb="288" eb="290">
      <t>ショリ</t>
    </rPh>
    <rPh sb="290" eb="291">
      <t>ヒ</t>
    </rPh>
    <rPh sb="299" eb="301">
      <t>ゲンショウ</t>
    </rPh>
    <rPh sb="309" eb="311">
      <t>シセツ</t>
    </rPh>
    <rPh sb="311" eb="314">
      <t>リヨウリツ</t>
    </rPh>
    <rPh sb="316" eb="318">
      <t>ノウギョウ</t>
    </rPh>
    <rPh sb="337" eb="338">
      <t>トモナ</t>
    </rPh>
    <rPh sb="340" eb="342">
      <t>ショリ</t>
    </rPh>
    <rPh sb="342" eb="344">
      <t>スイリョウ</t>
    </rPh>
    <rPh sb="345" eb="346">
      <t>ゲン</t>
    </rPh>
    <rPh sb="352" eb="355">
      <t>リヨウリツ</t>
    </rPh>
    <rPh sb="369" eb="372">
      <t>スイセンカ</t>
    </rPh>
    <rPh sb="372" eb="373">
      <t>リツ</t>
    </rPh>
    <rPh sb="399" eb="401">
      <t>ショリ</t>
    </rPh>
    <rPh sb="401" eb="404">
      <t>クイキナイ</t>
    </rPh>
    <rPh sb="404" eb="406">
      <t>ジンコウ</t>
    </rPh>
    <rPh sb="407" eb="409">
      <t>ゲンザイ</t>
    </rPh>
    <rPh sb="413" eb="415">
      <t>セッチ</t>
    </rPh>
    <rPh sb="415" eb="416">
      <t>スミ</t>
    </rPh>
    <rPh sb="416" eb="418">
      <t>ジンコウ</t>
    </rPh>
    <rPh sb="421" eb="422">
      <t>ゲン</t>
    </rPh>
    <rPh sb="430" eb="432">
      <t>ヘイセイ</t>
    </rPh>
    <rPh sb="434" eb="436">
      <t>ネンド</t>
    </rPh>
    <rPh sb="437" eb="439">
      <t>キョウヨウ</t>
    </rPh>
    <rPh sb="439" eb="441">
      <t>カイシ</t>
    </rPh>
    <rPh sb="443" eb="445">
      <t>チイキ</t>
    </rPh>
    <rPh sb="448" eb="450">
      <t>セツゾク</t>
    </rPh>
    <rPh sb="450" eb="451">
      <t>リツ</t>
    </rPh>
    <rPh sb="452" eb="454">
      <t>ビゾウ</t>
    </rPh>
    <rPh sb="467" eb="469">
      <t>コンゴ</t>
    </rPh>
    <rPh sb="470" eb="475">
      <t>ショウシコウレイカ</t>
    </rPh>
    <rPh sb="476" eb="479">
      <t>セッスイガタ</t>
    </rPh>
    <rPh sb="479" eb="481">
      <t>キキ</t>
    </rPh>
    <rPh sb="482" eb="484">
      <t>フキュウ</t>
    </rPh>
    <rPh sb="484" eb="485">
      <t>トウ</t>
    </rPh>
    <rPh sb="486" eb="487">
      <t>トモナ</t>
    </rPh>
    <rPh sb="488" eb="491">
      <t>シヨウリョウ</t>
    </rPh>
    <rPh sb="492" eb="494">
      <t>ゲンショウ</t>
    </rPh>
    <rPh sb="501" eb="503">
      <t>ソウテイ</t>
    </rPh>
    <rPh sb="509" eb="510">
      <t>ヒ</t>
    </rPh>
    <rPh sb="511" eb="512">
      <t>ツヅ</t>
    </rPh>
    <rPh sb="513" eb="515">
      <t>セツゾク</t>
    </rPh>
    <rPh sb="515" eb="516">
      <t>リツ</t>
    </rPh>
    <rPh sb="517" eb="519">
      <t>コウジョウ</t>
    </rPh>
    <rPh sb="520" eb="522">
      <t>ケイヒ</t>
    </rPh>
    <rPh sb="522" eb="524">
      <t>サクゲン</t>
    </rPh>
    <rPh sb="525" eb="526">
      <t>ハカ</t>
    </rPh>
    <rPh sb="530" eb="5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</si>
</sst>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54-4E20-AA1A-F2C54F6C36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AC54-4E20-AA1A-F2C54F6C36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69.319999999999993</c:v>
                </c:pt>
                <c:pt idx="1">
                  <c:v>67.709999999999994</c:v>
                </c:pt>
                <c:pt idx="2">
                  <c:v>66.14</c:v>
                </c:pt>
                <c:pt idx="3">
                  <c:v>65.55</c:v>
                </c:pt>
                <c:pt idx="4">
                  <c:v>64.02</c:v>
                </c:pt>
              </c:numCache>
            </c:numRef>
          </c:val>
          <c:extLst>
            <c:ext xmlns:c16="http://schemas.microsoft.com/office/drawing/2014/chart" uri="{C3380CC4-5D6E-409C-BE32-E72D297353CC}">
              <c16:uniqueId val="{00000000-3C62-4541-91A4-16EDBDC580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3C62-4541-91A4-16EDBDC580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87.03</c:v>
                </c:pt>
                <c:pt idx="1">
                  <c:v>88.73</c:v>
                </c:pt>
                <c:pt idx="2">
                  <c:v>88.35</c:v>
                </c:pt>
                <c:pt idx="3">
                  <c:v>88.67</c:v>
                </c:pt>
                <c:pt idx="4">
                  <c:v>89.24</c:v>
                </c:pt>
              </c:numCache>
            </c:numRef>
          </c:val>
          <c:extLst>
            <c:ext xmlns:c16="http://schemas.microsoft.com/office/drawing/2014/chart" uri="{C3380CC4-5D6E-409C-BE32-E72D297353CC}">
              <c16:uniqueId val="{00000000-BC26-4BF4-BB54-9245A37E80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BC26-4BF4-BB54-9245A37E80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70.23</c:v>
                </c:pt>
                <c:pt idx="1">
                  <c:v>69.09</c:v>
                </c:pt>
                <c:pt idx="2">
                  <c:v>65.790000000000006</c:v>
                </c:pt>
                <c:pt idx="3">
                  <c:v>64.48</c:v>
                </c:pt>
                <c:pt idx="4">
                  <c:v>79.17</c:v>
                </c:pt>
              </c:numCache>
            </c:numRef>
          </c:val>
          <c:extLst>
            <c:ext xmlns:c16="http://schemas.microsoft.com/office/drawing/2014/chart" uri="{C3380CC4-5D6E-409C-BE32-E72D297353CC}">
              <c16:uniqueId val="{00000000-63DA-48D6-967C-AE41B452A49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DA-48D6-967C-AE41B452A49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72-4870-9397-DF30AB55B0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72-4870-9397-DF30AB55B0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B9-4E73-B91E-3F2BDC2956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B9-4E73-B91E-3F2BDC2956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BC-4723-AC92-33F13583E2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BC-4723-AC92-33F13583E2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C3-4683-A52F-BBC32F50CF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C3-4683-A52F-BBC32F50CF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594.5</c:v>
                </c:pt>
                <c:pt idx="1">
                  <c:v>676.35</c:v>
                </c:pt>
                <c:pt idx="2">
                  <c:v>580.66999999999996</c:v>
                </c:pt>
                <c:pt idx="3">
                  <c:v>28.66</c:v>
                </c:pt>
                <c:pt idx="4">
                  <c:v>28.08</c:v>
                </c:pt>
              </c:numCache>
            </c:numRef>
          </c:val>
          <c:extLst>
            <c:ext xmlns:c16="http://schemas.microsoft.com/office/drawing/2014/chart" uri="{C3380CC4-5D6E-409C-BE32-E72D297353CC}">
              <c16:uniqueId val="{00000000-A562-420D-B325-79FE61615B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A562-420D-B325-79FE61615B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54.03</c:v>
                </c:pt>
                <c:pt idx="1">
                  <c:v>49.49</c:v>
                </c:pt>
                <c:pt idx="2">
                  <c:v>54.18</c:v>
                </c:pt>
                <c:pt idx="3">
                  <c:v>47.86</c:v>
                </c:pt>
                <c:pt idx="4">
                  <c:v>54.71</c:v>
                </c:pt>
              </c:numCache>
            </c:numRef>
          </c:val>
          <c:extLst>
            <c:ext xmlns:c16="http://schemas.microsoft.com/office/drawing/2014/chart" uri="{C3380CC4-5D6E-409C-BE32-E72D297353CC}">
              <c16:uniqueId val="{00000000-BDEB-4CBD-8E42-AB7FB200C0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BDEB-4CBD-8E42-AB7FB200C0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149.41999999999999</c:v>
                </c:pt>
                <c:pt idx="1">
                  <c:v>178.41</c:v>
                </c:pt>
                <c:pt idx="2">
                  <c:v>150</c:v>
                </c:pt>
                <c:pt idx="3">
                  <c:v>170.63</c:v>
                </c:pt>
                <c:pt idx="4">
                  <c:v>150</c:v>
                </c:pt>
              </c:numCache>
            </c:numRef>
          </c:val>
          <c:extLst>
            <c:ext xmlns:c16="http://schemas.microsoft.com/office/drawing/2014/chart" uri="{C3380CC4-5D6E-409C-BE32-E72D297353CC}">
              <c16:uniqueId val="{00000000-31D4-4E73-AABF-DD0F9A7C8B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31D4-4E73-AABF-DD0F9A7C8B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田原市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61860</v>
      </c>
      <c r="AM8" s="51"/>
      <c r="AN8" s="51"/>
      <c r="AO8" s="51"/>
      <c r="AP8" s="51"/>
      <c r="AQ8" s="51"/>
      <c r="AR8" s="51"/>
      <c r="AS8" s="51"/>
      <c r="AT8" s="46">
        <f>データ!T6</f>
        <v>191.12</v>
      </c>
      <c r="AU8" s="46"/>
      <c r="AV8" s="46"/>
      <c r="AW8" s="46"/>
      <c r="AX8" s="46"/>
      <c r="AY8" s="46"/>
      <c r="AZ8" s="46"/>
      <c r="BA8" s="46"/>
      <c r="BB8" s="46">
        <f>データ!U6</f>
        <v>323.67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39.92</v>
      </c>
      <c r="Q10" s="46"/>
      <c r="R10" s="46"/>
      <c r="S10" s="46"/>
      <c r="T10" s="46"/>
      <c r="U10" s="46"/>
      <c r="V10" s="46"/>
      <c r="W10" s="46">
        <f>データ!Q6</f>
        <v>90.81</v>
      </c>
      <c r="X10" s="46"/>
      <c r="Y10" s="46"/>
      <c r="Z10" s="46"/>
      <c r="AA10" s="46"/>
      <c r="AB10" s="46"/>
      <c r="AC10" s="46"/>
      <c r="AD10" s="51">
        <f>データ!R6</f>
        <v>2095</v>
      </c>
      <c r="AE10" s="51"/>
      <c r="AF10" s="51"/>
      <c r="AG10" s="51"/>
      <c r="AH10" s="51"/>
      <c r="AI10" s="51"/>
      <c r="AJ10" s="51"/>
      <c r="AK10" s="2"/>
      <c r="AL10" s="51">
        <f>データ!V6</f>
        <v>24574</v>
      </c>
      <c r="AM10" s="51"/>
      <c r="AN10" s="51"/>
      <c r="AO10" s="51"/>
      <c r="AP10" s="51"/>
      <c r="AQ10" s="51"/>
      <c r="AR10" s="51"/>
      <c r="AS10" s="51"/>
      <c r="AT10" s="46">
        <f>データ!W6</f>
        <v>16</v>
      </c>
      <c r="AU10" s="46"/>
      <c r="AV10" s="46"/>
      <c r="AW10" s="46"/>
      <c r="AX10" s="46"/>
      <c r="AY10" s="46"/>
      <c r="AZ10" s="46"/>
      <c r="BA10" s="46"/>
      <c r="BB10" s="46">
        <f>データ!X6</f>
        <v>1535.88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45</v>
      </c>
      <c r="O86" s="26" t="str">
        <f>データ!EO6</f>
        <v>【0.02】</v>
      </c>
    </row>
  </sheetData>
  <sheetProtection algorithmName="SHA-512" hashValue="z2yMeOA7Tx9j8wSbGWuq/IIJDn5yeJaQL+Bdvh4ViCiXRFav7BK+Z+2am/hCvpE3oIJ6ec2PT/iFTM/6eYo7JQ==" saltValue="nF7yoobC/96coNcPP8/q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232319</v>
      </c>
      <c r="D6" s="33">
        <f t="shared" si="3"/>
        <v>47</v>
      </c>
      <c r="E6" s="33">
        <f t="shared" si="3"/>
        <v>17</v>
      </c>
      <c r="F6" s="33">
        <f t="shared" si="3"/>
        <v>5</v>
      </c>
      <c r="G6" s="33">
        <f t="shared" si="3"/>
        <v>0</v>
      </c>
      <c r="H6" s="33" t="str">
        <f t="shared" si="3"/>
        <v>愛知県　田原市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39.92</v>
      </c>
      <c r="Q6" s="34">
        <f t="shared" si="3"/>
        <v>90.81</v>
      </c>
      <c r="R6" s="34">
        <f t="shared" si="3"/>
        <v>2095</v>
      </c>
      <c r="S6" s="34">
        <f t="shared" si="3"/>
        <v>61860</v>
      </c>
      <c r="T6" s="34">
        <f t="shared" si="3"/>
        <v>191.12</v>
      </c>
      <c r="U6" s="34">
        <f t="shared" si="3"/>
        <v>323.67</v>
      </c>
      <c r="V6" s="34">
        <f t="shared" si="3"/>
        <v>24574</v>
      </c>
      <c r="W6" s="34">
        <f t="shared" si="3"/>
        <v>16</v>
      </c>
      <c r="X6" s="34">
        <f t="shared" si="3"/>
        <v>1535.88</v>
      </c>
      <c r="Y6" s="35">
        <f>IF(Y7="",NA(),Y7)</f>
        <v>70.23</v>
      </c>
      <c r="Z6" s="35">
        <f t="shared" ref="Z6:AH6" si="4">IF(Z7="",NA(),Z7)</f>
        <v>69.09</v>
      </c>
      <c r="AA6" s="35">
        <f t="shared" si="4"/>
        <v>65.790000000000006</v>
      </c>
      <c r="AB6" s="35">
        <f t="shared" si="4"/>
        <v>64.48</v>
      </c>
      <c r="AC6" s="35">
        <f t="shared" si="4"/>
        <v>79.17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594.5</v>
      </c>
      <c r="BG6" s="35">
        <f t="shared" ref="BG6:BO6" si="7">IF(BG7="",NA(),BG7)</f>
        <v>676.35</v>
      </c>
      <c r="BH6" s="35">
        <f t="shared" si="7"/>
        <v>580.66999999999996</v>
      </c>
      <c r="BI6" s="35">
        <f t="shared" si="7"/>
        <v>28.66</v>
      </c>
      <c r="BJ6" s="35">
        <f t="shared" si="7"/>
        <v>28.08</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54.03</v>
      </c>
      <c r="BR6" s="35">
        <f t="shared" ref="BR6:BZ6" si="8">IF(BR7="",NA(),BR7)</f>
        <v>49.49</v>
      </c>
      <c r="BS6" s="35">
        <f t="shared" si="8"/>
        <v>54.18</v>
      </c>
      <c r="BT6" s="35">
        <f t="shared" si="8"/>
        <v>47.86</v>
      </c>
      <c r="BU6" s="35">
        <f t="shared" si="8"/>
        <v>54.71</v>
      </c>
      <c r="BV6" s="35">
        <f t="shared" si="8"/>
        <v>59.3</v>
      </c>
      <c r="BW6" s="35">
        <f t="shared" si="8"/>
        <v>59.83</v>
      </c>
      <c r="BX6" s="35">
        <f t="shared" si="8"/>
        <v>65.33</v>
      </c>
      <c r="BY6" s="35">
        <f t="shared" si="8"/>
        <v>65.39</v>
      </c>
      <c r="BZ6" s="35">
        <f t="shared" si="8"/>
        <v>65.37</v>
      </c>
      <c r="CA6" s="34" t="str">
        <f>IF(CA7="","",IF(CA7="-","【-】","【"&amp;SUBSTITUTE(TEXT(CA7,"#,##0.00"),"-","△")&amp;"】"))</f>
        <v>【59.59】</v>
      </c>
      <c r="CB6" s="35">
        <f>IF(CB7="",NA(),CB7)</f>
        <v>149.41999999999999</v>
      </c>
      <c r="CC6" s="35">
        <f t="shared" ref="CC6:CK6" si="9">IF(CC7="",NA(),CC7)</f>
        <v>178.41</v>
      </c>
      <c r="CD6" s="35">
        <f t="shared" si="9"/>
        <v>150</v>
      </c>
      <c r="CE6" s="35">
        <f t="shared" si="9"/>
        <v>170.63</v>
      </c>
      <c r="CF6" s="35">
        <f t="shared" si="9"/>
        <v>150</v>
      </c>
      <c r="CG6" s="35">
        <f t="shared" si="9"/>
        <v>248.14</v>
      </c>
      <c r="CH6" s="35">
        <f t="shared" si="9"/>
        <v>246.66</v>
      </c>
      <c r="CI6" s="35">
        <f t="shared" si="9"/>
        <v>227.43</v>
      </c>
      <c r="CJ6" s="35">
        <f t="shared" si="9"/>
        <v>230.88</v>
      </c>
      <c r="CK6" s="35">
        <f t="shared" si="9"/>
        <v>228.99</v>
      </c>
      <c r="CL6" s="34" t="str">
        <f>IF(CL7="","",IF(CL7="-","【-】","【"&amp;SUBSTITUTE(TEXT(CL7,"#,##0.00"),"-","△")&amp;"】"))</f>
        <v>【257.86】</v>
      </c>
      <c r="CM6" s="35">
        <f>IF(CM7="",NA(),CM7)</f>
        <v>69.319999999999993</v>
      </c>
      <c r="CN6" s="35">
        <f t="shared" ref="CN6:CV6" si="10">IF(CN7="",NA(),CN7)</f>
        <v>67.709999999999994</v>
      </c>
      <c r="CO6" s="35">
        <f t="shared" si="10"/>
        <v>66.14</v>
      </c>
      <c r="CP6" s="35">
        <f t="shared" si="10"/>
        <v>65.55</v>
      </c>
      <c r="CQ6" s="35">
        <f t="shared" si="10"/>
        <v>64.02</v>
      </c>
      <c r="CR6" s="35">
        <f t="shared" si="10"/>
        <v>57.3</v>
      </c>
      <c r="CS6" s="35">
        <f t="shared" si="10"/>
        <v>56</v>
      </c>
      <c r="CT6" s="35">
        <f t="shared" si="10"/>
        <v>56.01</v>
      </c>
      <c r="CU6" s="35">
        <f t="shared" si="10"/>
        <v>56.72</v>
      </c>
      <c r="CV6" s="35">
        <f t="shared" si="10"/>
        <v>54.06</v>
      </c>
      <c r="CW6" s="34" t="str">
        <f>IF(CW7="","",IF(CW7="-","【-】","【"&amp;SUBSTITUTE(TEXT(CW7,"#,##0.00"),"-","△")&amp;"】"))</f>
        <v>【51.30】</v>
      </c>
      <c r="CX6" s="35">
        <f>IF(CX7="",NA(),CX7)</f>
        <v>87.03</v>
      </c>
      <c r="CY6" s="35">
        <f t="shared" ref="CY6:DG6" si="11">IF(CY7="",NA(),CY7)</f>
        <v>88.73</v>
      </c>
      <c r="CZ6" s="35">
        <f t="shared" si="11"/>
        <v>88.35</v>
      </c>
      <c r="DA6" s="35">
        <f t="shared" si="11"/>
        <v>88.67</v>
      </c>
      <c r="DB6" s="35">
        <f t="shared" si="11"/>
        <v>89.24</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232319</v>
      </c>
      <c r="D7" s="37">
        <v>47</v>
      </c>
      <c r="E7" s="37">
        <v>17</v>
      </c>
      <c r="F7" s="37">
        <v>5</v>
      </c>
      <c r="G7" s="37">
        <v>0</v>
      </c>
      <c r="H7" s="37" t="s">
        <v>99</v>
      </c>
      <c r="I7" s="37" t="s">
        <v>100</v>
      </c>
      <c r="J7" s="37" t="s">
        <v>101</v>
      </c>
      <c r="K7" s="37" t="s">
        <v>102</v>
      </c>
      <c r="L7" s="37" t="s">
        <v>103</v>
      </c>
      <c r="M7" s="37" t="s">
        <v>104</v>
      </c>
      <c r="N7" s="38" t="s">
        <v>105</v>
      </c>
      <c r="O7" s="38" t="s">
        <v>106</v>
      </c>
      <c r="P7" s="38">
        <v>39.92</v>
      </c>
      <c r="Q7" s="38">
        <v>90.81</v>
      </c>
      <c r="R7" s="38">
        <v>2095</v>
      </c>
      <c r="S7" s="38">
        <v>61860</v>
      </c>
      <c r="T7" s="38">
        <v>191.12</v>
      </c>
      <c r="U7" s="38">
        <v>323.67</v>
      </c>
      <c r="V7" s="38">
        <v>24574</v>
      </c>
      <c r="W7" s="38">
        <v>16</v>
      </c>
      <c r="X7" s="38">
        <v>1535.88</v>
      </c>
      <c r="Y7" s="38">
        <v>70.23</v>
      </c>
      <c r="Z7" s="38">
        <v>69.09</v>
      </c>
      <c r="AA7" s="38">
        <v>65.790000000000006</v>
      </c>
      <c r="AB7" s="38">
        <v>64.48</v>
      </c>
      <c r="AC7" s="38">
        <v>79.17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594.5</v>
      </c>
      <c r="BG7" s="38">
        <v>676.35</v>
      </c>
      <c r="BH7" s="38">
        <v>580.66999999999996</v>
      </c>
      <c r="BI7" s="38">
        <v>28.66</v>
      </c>
      <c r="BJ7" s="38">
        <v>28.08</v>
      </c>
      <c r="BK7" s="38">
        <v>721.43</v>
      </c>
      <c r="BL7" s="38">
        <v>685.34</v>
      </c>
      <c r="BM7" s="38">
        <v>684.74</v>
      </c>
      <c r="BN7" s="38">
        <v>654.91999999999996</v>
      </c>
      <c r="BO7" s="38">
        <v>654.71</v>
      </c>
      <c r="BP7" s="38">
        <v>765.47</v>
      </c>
      <c r="BQ7" s="38">
        <v>54.03</v>
      </c>
      <c r="BR7" s="38">
        <v>49.49</v>
      </c>
      <c r="BS7" s="38">
        <v>54.18</v>
      </c>
      <c r="BT7" s="38">
        <v>47.86</v>
      </c>
      <c r="BU7" s="38">
        <v>54.71</v>
      </c>
      <c r="BV7" s="38">
        <v>59.3</v>
      </c>
      <c r="BW7" s="38">
        <v>59.83</v>
      </c>
      <c r="BX7" s="38">
        <v>65.33</v>
      </c>
      <c r="BY7" s="38">
        <v>65.39</v>
      </c>
      <c r="BZ7" s="38">
        <v>65.37</v>
      </c>
      <c r="CA7" s="38">
        <v>59.59</v>
      </c>
      <c r="CB7" s="38">
        <v>149.41999999999999</v>
      </c>
      <c r="CC7" s="38">
        <v>178.41</v>
      </c>
      <c r="CD7" s="38">
        <v>150</v>
      </c>
      <c r="CE7" s="38">
        <v>170.63</v>
      </c>
      <c r="CF7" s="38">
        <v>150</v>
      </c>
      <c r="CG7" s="38">
        <v>248.14</v>
      </c>
      <c r="CH7" s="38">
        <v>246.66</v>
      </c>
      <c r="CI7" s="38">
        <v>227.43</v>
      </c>
      <c r="CJ7" s="38">
        <v>230.88</v>
      </c>
      <c r="CK7" s="38">
        <v>228.99</v>
      </c>
      <c r="CL7" s="38">
        <v>257.86</v>
      </c>
      <c r="CM7" s="38">
        <v>69.319999999999993</v>
      </c>
      <c r="CN7" s="38">
        <v>67.709999999999994</v>
      </c>
      <c r="CO7" s="38">
        <v>66.14</v>
      </c>
      <c r="CP7" s="38">
        <v>65.55</v>
      </c>
      <c r="CQ7" s="38">
        <v>64.02</v>
      </c>
      <c r="CR7" s="38">
        <v>57.3</v>
      </c>
      <c r="CS7" s="38">
        <v>56</v>
      </c>
      <c r="CT7" s="38">
        <v>56.01</v>
      </c>
      <c r="CU7" s="38">
        <v>56.72</v>
      </c>
      <c r="CV7" s="38">
        <v>54.06</v>
      </c>
      <c r="CW7" s="38">
        <v>51.3</v>
      </c>
      <c r="CX7" s="38">
        <v>87.03</v>
      </c>
      <c r="CY7" s="38">
        <v>88.73</v>
      </c>
      <c r="CZ7" s="38">
        <v>88.35</v>
      </c>
      <c r="DA7" s="38">
        <v>88.67</v>
      </c>
      <c r="DB7" s="38">
        <v>89.24</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2021-02-10T08:26:11Z</cp:lastPrinted>
  <dcterms:created xsi:type="dcterms:W3CDTF">2020-12-04T03:05:24Z</dcterms:created>
  <dcterms:modified xsi:type="dcterms:W3CDTF">2021-02-22T02:44:09Z</dcterms:modified>
  <cp:category/>
</cp:coreProperties>
</file>