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3Ipo18I6YWGL5U3caQjP1+HhVz6Vr/PyvUi2OLGj9oKdw/r2pegKDLOS4URWwrkf+Wqm10MAkFHf+AJGFsnKRw==" workbookSaltValue="orU4HaBiIDGC6LOe4jPQo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<sst xmlns="http://schemas.openxmlformats.org/spreadsheetml/2006/main" count="236" uniqueCount="121">
  <si>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</si>
  <si>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</si>
  <si>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</si>
  <si>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</si>
  <si>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</si>
  <si>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</si>
  <si>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</si>
  <si>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</si>
  <si>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</si>
  <si>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</si>
  <si>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</si>
  <si>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</si>
  <si>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</si>
  <si>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</si>
  <si>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</si>
  <si>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</si>
  <si>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</si>
  <si>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</si>
  <si>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</si>
  <si>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</si>
  <si>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</si>
  <si>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</si>
  <si>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</si>
  <si>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</si>
  <si>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</si>
  <si>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</si>
  <si>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</si>
  <si>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</si>
  <si>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</si>
  <si>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</si>
  <si>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</si>
  <si>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</si>
  <si>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</si>
  <si>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</si>
  <si>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</si>
  <si>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</si>
  <si>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</si>
  <si>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</si>
  <si>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</si>
  <si>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</si>
  <si>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</si>
  <si>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</si>
  <si>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</si>
  <si>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</si>
  <si>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</si>
  <si>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</si>
  <si>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</si>
  <si>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</si>
  <si>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</si>
  <si>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</si>
  <si>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</si>
  <si>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</si>
  <si>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</si>
  <si>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</si>
  <si>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</si>
  <si>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</si>
  <si>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</si>
  <si>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</si>
  <si>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</si>
  <si>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</si>
  <si>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</si>
  <si>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</si>
  <si>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</si>
  <si>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</si>
  <si>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</si>
  <si>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</si>
  <si>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</si>
  <si>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</si>
  <si>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</si>
  <si>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</si>
  <si>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</si>
  <si>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</si>
  <si>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</si>
  <si>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</si>
  <si>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</si>
  <si>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</si>
  <si>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</si>
  <si>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</si>
  <si>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</si>
  <si>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</si>
  <si>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</si>
  <si>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</si>
  <si>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</si>
  <si>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</si>
  <si>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</si>
  <si>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</si>
  <si>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</si>
  <si>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</si>
  <si>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</si>
  <si>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</si>
  <si>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</si>
  <si>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</si>
  <si>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</si>
  <si>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</si>
  <si>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</si>
  <si>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</si>
  <si>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</si>
  <si>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</si>
  <si>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</si>
  <si>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</si>
  <si>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</si>
  <si>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</si>
  <si>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</si>
  <si>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</si>
  <si>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</si>
  <si>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</si>
  <si>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</si>
  <si>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</si>
  <si>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</si>
  <si>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</si>
  <si>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</si>
  <si>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</si>
  <si>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</si>
  <si>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</si>
  <si>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</si>
  <si>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</si>
  <si>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</si>
  <si>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</si>
  <si>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平成６年度から管渠等の整備を行っており、整備から最長26年間が経過しており注意が必要である。今後定期的に検査を行い、長寿命化に努める。</t>
    <rPh sb="0" eb="2">
      <t>ヘイセイ</t>
    </rPh>
    <rPh sb="3" eb="4">
      <t>ネン</t>
    </rPh>
    <rPh sb="4" eb="5">
      <t>ド</t>
    </rPh>
    <rPh sb="7" eb="9">
      <t>カンキョ</t>
    </rPh>
    <rPh sb="9" eb="10">
      <t>トウ</t>
    </rPh>
    <rPh sb="11" eb="13">
      <t>セイビ</t>
    </rPh>
    <rPh sb="14" eb="15">
      <t>オコナ</t>
    </rPh>
    <rPh sb="20" eb="22">
      <t>セイビ</t>
    </rPh>
    <rPh sb="24" eb="26">
      <t>サイチョウ</t>
    </rPh>
    <rPh sb="28" eb="29">
      <t>ネン</t>
    </rPh>
    <rPh sb="29" eb="30">
      <t>カン</t>
    </rPh>
    <rPh sb="31" eb="33">
      <t>ケイカ</t>
    </rPh>
    <rPh sb="37" eb="39">
      <t>チュウイ</t>
    </rPh>
    <rPh sb="40" eb="42">
      <t>ヒツヨウ</t>
    </rPh>
    <rPh sb="46" eb="48">
      <t>コンゴ</t>
    </rPh>
    <rPh sb="48" eb="51">
      <t>テイキテキ</t>
    </rPh>
    <rPh sb="52" eb="54">
      <t>ケンサ</t>
    </rPh>
    <rPh sb="55" eb="56">
      <t>オコナ</t>
    </rPh>
    <rPh sb="58" eb="59">
      <t>チョウ</t>
    </rPh>
    <rPh sb="59" eb="62">
      <t>ジュミョウカ</t>
    </rPh>
    <rPh sb="63" eb="64">
      <t>ツト</t>
    </rPh>
    <phoneticPr fontId="15"/>
  </si>
  <si>
    <t>　平成26年度十四山東部処理場の供用開始により、農業集落排水事業は整備を完了した。
　令和２年４月１日から公営企業法一部適用をし、令和２年度に経営戦略を策定する。
　今後は接続促進を進め、使用料収入の増加に努めるとともに、整備等の適切な維持修繕を実施し長寿命化に努めていく。</t>
    <rPh sb="1" eb="3">
      <t>ヘイセイ</t>
    </rPh>
    <rPh sb="5" eb="6">
      <t>ネン</t>
    </rPh>
    <rPh sb="6" eb="7">
      <t>ド</t>
    </rPh>
    <rPh sb="7" eb="10">
      <t>ジュウシヤマ</t>
    </rPh>
    <rPh sb="10" eb="12">
      <t>トウブ</t>
    </rPh>
    <rPh sb="12" eb="15">
      <t>ショリジョウ</t>
    </rPh>
    <rPh sb="16" eb="18">
      <t>キョウヨウ</t>
    </rPh>
    <rPh sb="18" eb="20">
      <t>カイシ</t>
    </rPh>
    <rPh sb="24" eb="26">
      <t>ノウギョウ</t>
    </rPh>
    <rPh sb="26" eb="28">
      <t>シュウラク</t>
    </rPh>
    <rPh sb="28" eb="30">
      <t>ハイスイ</t>
    </rPh>
    <rPh sb="30" eb="32">
      <t>ジギョウ</t>
    </rPh>
    <rPh sb="33" eb="35">
      <t>セイビ</t>
    </rPh>
    <rPh sb="36" eb="38">
      <t>カンリョウ</t>
    </rPh>
    <rPh sb="43" eb="45">
      <t>レイワ</t>
    </rPh>
    <rPh sb="65" eb="67">
      <t>レイワ</t>
    </rPh>
    <rPh sb="83" eb="85">
      <t>コンゴ</t>
    </rPh>
    <rPh sb="86" eb="88">
      <t>セツゾク</t>
    </rPh>
    <rPh sb="88" eb="90">
      <t>ソクシン</t>
    </rPh>
    <rPh sb="91" eb="92">
      <t>スス</t>
    </rPh>
    <rPh sb="94" eb="97">
      <t>シヨウリョウ</t>
    </rPh>
    <rPh sb="97" eb="99">
      <t>シュウニュウ</t>
    </rPh>
    <rPh sb="100" eb="102">
      <t>ゾウカ</t>
    </rPh>
    <rPh sb="103" eb="104">
      <t>ツト</t>
    </rPh>
    <rPh sb="111" eb="113">
      <t>セイビ</t>
    </rPh>
    <rPh sb="113" eb="114">
      <t>トウ</t>
    </rPh>
    <rPh sb="115" eb="117">
      <t>テキセツ</t>
    </rPh>
    <rPh sb="118" eb="120">
      <t>イジ</t>
    </rPh>
    <rPh sb="120" eb="122">
      <t>シュウゼン</t>
    </rPh>
    <rPh sb="123" eb="125">
      <t>ジッシ</t>
    </rPh>
    <rPh sb="126" eb="127">
      <t>チョウ</t>
    </rPh>
    <rPh sb="127" eb="130">
      <t>ジュミョウカ</t>
    </rPh>
    <rPh sb="131" eb="132">
      <t>ツト</t>
    </rPh>
    <phoneticPr fontId="15"/>
  </si>
  <si>
    <t>①収益的収支比率
　前年度と比べ打ち切り決算により営業費用が減少したことから改善されている。
④企業債残高対事業規模比率
　全国平均及び類似団体平均値より数値が上回っている。
　前年度と比べ地方債の償還は進んだが、打ち切り決算により使用料収入が減少したことから悪化している。
⑤経費回収率
　全国平均及び類似団体平均値より数値が下回っている。
　前年度と比べ有収水量は増加したが、打ち切り決算により使用料収入が減少したことから若干悪化している。
⑥汚水処理原価
　全国平均及び類似団体平均値より数値が上回っている。
　前年度と比べ有収水量が増えたことにより水処理の効率が上がり、改善されている。
⑦施設利用率
　全国平均及び類似団体平均値より数値が下回っている。
　前年度と比べ処理水量が増加したことから改善されている。
⑧水洗化率
　全国平均及び類似団体平均値より数値が下回っている。
　前年度と比べ処理区域内人口が減少したことから改善されている。
　④⑤⑥⑦⑧の原因について、平成26年度に供用開始した施設が６年しか経過していないことから、１地方債の償還が始まっていない、２接続が進んでおらず有収水量が増えていないことによる。今後の対策として、更なる接続促進を実施し、接続数と有収水量を増加させることにより改善を図る。</t>
    <rPh sb="25" eb="27">
      <t>エイギョウ</t>
    </rPh>
    <rPh sb="27" eb="29">
      <t>ヒヨウ</t>
    </rPh>
    <rPh sb="38" eb="40">
      <t>カイゼン</t>
    </rPh>
    <rPh sb="63" eb="65">
      <t>ゼンコク</t>
    </rPh>
    <rPh sb="65" eb="67">
      <t>ヘイキン</t>
    </rPh>
    <rPh sb="67" eb="68">
      <t>オヨ</t>
    </rPh>
    <rPh sb="69" eb="71">
      <t>ルイジ</t>
    </rPh>
    <rPh sb="71" eb="73">
      <t>ダンタイ</t>
    </rPh>
    <rPh sb="73" eb="75">
      <t>ヘイキン</t>
    </rPh>
    <rPh sb="75" eb="76">
      <t>チ</t>
    </rPh>
    <rPh sb="78" eb="80">
      <t>スウチ</t>
    </rPh>
    <rPh sb="90" eb="92">
      <t>ゼンネン</t>
    </rPh>
    <rPh sb="92" eb="93">
      <t>ド</t>
    </rPh>
    <rPh sb="94" eb="95">
      <t>クラ</t>
    </rPh>
    <rPh sb="96" eb="99">
      <t>チホウサイ</t>
    </rPh>
    <rPh sb="100" eb="102">
      <t>ショウカン</t>
    </rPh>
    <rPh sb="103" eb="104">
      <t>スス</t>
    </rPh>
    <rPh sb="117" eb="120">
      <t>シヨウリョウ</t>
    </rPh>
    <rPh sb="120" eb="122">
      <t>シュウニュウ</t>
    </rPh>
    <rPh sb="123" eb="125">
      <t>ゲンショウ</t>
    </rPh>
    <rPh sb="131" eb="133">
      <t>アッカ</t>
    </rPh>
    <rPh sb="148" eb="150">
      <t>ゼンコク</t>
    </rPh>
    <rPh sb="150" eb="152">
      <t>ヘイキン</t>
    </rPh>
    <rPh sb="152" eb="153">
      <t>オヨ</t>
    </rPh>
    <rPh sb="163" eb="165">
      <t>スウチ</t>
    </rPh>
    <rPh sb="166" eb="168">
      <t>シタマワ</t>
    </rPh>
    <rPh sb="186" eb="188">
      <t>ゾウカ</t>
    </rPh>
    <rPh sb="204" eb="206">
      <t>シュウニュウ</t>
    </rPh>
    <rPh sb="303" eb="305">
      <t>シセツ</t>
    </rPh>
    <rPh sb="305" eb="308">
      <t>リヨウリツ</t>
    </rPh>
    <rPh sb="310" eb="312">
      <t>ゼンコク</t>
    </rPh>
    <rPh sb="312" eb="314">
      <t>ヘイキン</t>
    </rPh>
    <rPh sb="314" eb="315">
      <t>オヨ</t>
    </rPh>
    <rPh sb="316" eb="318">
      <t>ルイジ</t>
    </rPh>
    <rPh sb="318" eb="320">
      <t>ダンタイ</t>
    </rPh>
    <rPh sb="320" eb="323">
      <t>ヘイキンチ</t>
    </rPh>
    <rPh sb="325" eb="327">
      <t>スウチ</t>
    </rPh>
    <rPh sb="328" eb="330">
      <t>シタマワ</t>
    </rPh>
    <rPh sb="348" eb="350">
      <t>ゾウカ</t>
    </rPh>
    <rPh sb="422" eb="424">
      <t>カイゼン</t>
    </rPh>
    <rPh sb="439" eb="441">
      <t>ゲンイン</t>
    </rPh>
    <rPh sb="446" eb="448">
      <t>ヘイセイ</t>
    </rPh>
    <rPh sb="450" eb="452">
      <t>ネンド</t>
    </rPh>
    <rPh sb="453" eb="455">
      <t>キョウヨウ</t>
    </rPh>
    <rPh sb="455" eb="457">
      <t>カイシ</t>
    </rPh>
    <rPh sb="459" eb="461">
      <t>シセツ</t>
    </rPh>
    <rPh sb="463" eb="464">
      <t>ネン</t>
    </rPh>
    <rPh sb="466" eb="468">
      <t>ケイカ</t>
    </rPh>
    <rPh sb="479" eb="482">
      <t>チホウサイ</t>
    </rPh>
    <rPh sb="483" eb="485">
      <t>ショウカン</t>
    </rPh>
    <rPh sb="486" eb="487">
      <t>ハジ</t>
    </rPh>
    <rPh sb="495" eb="497">
      <t>セツゾク</t>
    </rPh>
    <rPh sb="498" eb="499">
      <t>スス</t>
    </rPh>
    <rPh sb="504" eb="506">
      <t>ユウシュウ</t>
    </rPh>
    <rPh sb="506" eb="508">
      <t>スイリョウ</t>
    </rPh>
    <rPh sb="509" eb="510">
      <t>フ</t>
    </rPh>
    <rPh sb="521" eb="523">
      <t>コンゴ</t>
    </rPh>
    <rPh sb="524" eb="526">
      <t>タイサク</t>
    </rPh>
    <rPh sb="530" eb="531">
      <t>サラ</t>
    </rPh>
    <rPh sb="533" eb="535">
      <t>セツゾク</t>
    </rPh>
    <rPh sb="535" eb="537">
      <t>ソクシン</t>
    </rPh>
    <rPh sb="538" eb="540">
      <t>ジッシ</t>
    </rPh>
    <rPh sb="542" eb="544">
      <t>セツゾク</t>
    </rPh>
    <rPh sb="544" eb="545">
      <t>スウ</t>
    </rPh>
    <rPh sb="546" eb="548">
      <t>ユウシュウ</t>
    </rPh>
    <rPh sb="548" eb="550">
      <t>スイリョウ</t>
    </rPh>
    <rPh sb="551" eb="553">
      <t>ゾウカ</t>
    </rPh>
    <rPh sb="561" eb="563">
      <t>カイゼン</t>
    </rPh>
    <rPh sb="564" eb="565">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</si>
</sst>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6-4680-BE41-4E99ABD38B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6E6-4680-BE41-4E99ABD38B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41.91</c:v>
                </c:pt>
                <c:pt idx="1">
                  <c:v>42.64</c:v>
                </c:pt>
                <c:pt idx="2">
                  <c:v>43.91</c:v>
                </c:pt>
                <c:pt idx="3">
                  <c:v>42.81</c:v>
                </c:pt>
                <c:pt idx="4">
                  <c:v>43.77</c:v>
                </c:pt>
              </c:numCache>
            </c:numRef>
          </c:val>
          <c:extLst>
            <c:ext xmlns:c16="http://schemas.microsoft.com/office/drawing/2014/chart" uri="{C3380CC4-5D6E-409C-BE32-E72D297353CC}">
              <c16:uniqueId val="{00000000-D969-4FC4-9AB7-1BBE259E33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969-4FC4-9AB7-1BBE259E33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75.14</c:v>
                </c:pt>
                <c:pt idx="1">
                  <c:v>77.88</c:v>
                </c:pt>
                <c:pt idx="2">
                  <c:v>79.95</c:v>
                </c:pt>
                <c:pt idx="3">
                  <c:v>80.89</c:v>
                </c:pt>
                <c:pt idx="4">
                  <c:v>82.61</c:v>
                </c:pt>
              </c:numCache>
            </c:numRef>
          </c:val>
          <c:extLst>
            <c:ext xmlns:c16="http://schemas.microsoft.com/office/drawing/2014/chart" uri="{C3380CC4-5D6E-409C-BE32-E72D297353CC}">
              <c16:uniqueId val="{00000000-4022-44B4-AC2E-6748BAB92F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022-44B4-AC2E-6748BAB92F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80.42</c:v>
                </c:pt>
                <c:pt idx="1">
                  <c:v>73.36</c:v>
                </c:pt>
                <c:pt idx="2">
                  <c:v>80.02</c:v>
                </c:pt>
                <c:pt idx="3">
                  <c:v>76.569999999999993</c:v>
                </c:pt>
                <c:pt idx="4">
                  <c:v>83.01</c:v>
                </c:pt>
              </c:numCache>
            </c:numRef>
          </c:val>
          <c:extLst>
            <c:ext xmlns:c16="http://schemas.microsoft.com/office/drawing/2014/chart" uri="{C3380CC4-5D6E-409C-BE32-E72D297353CC}">
              <c16:uniqueId val="{00000000-27B4-46DB-988B-7A981E4A92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B4-46DB-988B-7A981E4A92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83-432D-8EC2-A957C97A0D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83-432D-8EC2-A957C97A0D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65-430D-8DE8-C6E4872A58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5-430D-8DE8-C6E4872A58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6-42DC-91FE-2AC7BA126B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6-42DC-91FE-2AC7BA126B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1-40BE-848F-1DF763613A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1-40BE-848F-1DF763613A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1327.98</c:v>
                </c:pt>
                <c:pt idx="1">
                  <c:v>1237.94</c:v>
                </c:pt>
                <c:pt idx="2">
                  <c:v>1139.3800000000001</c:v>
                </c:pt>
                <c:pt idx="3">
                  <c:v>1085.19</c:v>
                </c:pt>
                <c:pt idx="4">
                  <c:v>1231.1500000000001</c:v>
                </c:pt>
              </c:numCache>
            </c:numRef>
          </c:val>
          <c:extLst>
            <c:ext xmlns:c16="http://schemas.microsoft.com/office/drawing/2014/chart" uri="{C3380CC4-5D6E-409C-BE32-E72D297353CC}">
              <c16:uniqueId val="{00000000-EEC2-4F77-86C0-DBBBE5D04B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EC2-4F77-86C0-DBBBE5D04B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31.4</c:v>
                </c:pt>
                <c:pt idx="1">
                  <c:v>41.86</c:v>
                </c:pt>
                <c:pt idx="2">
                  <c:v>27.65</c:v>
                </c:pt>
                <c:pt idx="3">
                  <c:v>29.58</c:v>
                </c:pt>
                <c:pt idx="4">
                  <c:v>27.91</c:v>
                </c:pt>
              </c:numCache>
            </c:numRef>
          </c:val>
          <c:extLst>
            <c:ext xmlns:c16="http://schemas.microsoft.com/office/drawing/2014/chart" uri="{C3380CC4-5D6E-409C-BE32-E72D297353CC}">
              <c16:uniqueId val="{00000000-87A9-416A-82B8-241D9D9849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7A9-416A-82B8-241D9D9849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417.2</c:v>
                </c:pt>
                <c:pt idx="1">
                  <c:v>312.39999999999998</c:v>
                </c:pt>
                <c:pt idx="2">
                  <c:v>472.08</c:v>
                </c:pt>
                <c:pt idx="3">
                  <c:v>445.58</c:v>
                </c:pt>
                <c:pt idx="4">
                  <c:v>397.63</c:v>
                </c:pt>
              </c:numCache>
            </c:numRef>
          </c:val>
          <c:extLst>
            <c:ext xmlns:c16="http://schemas.microsoft.com/office/drawing/2014/chart" uri="{C3380CC4-5D6E-409C-BE32-E72D297353CC}">
              <c16:uniqueId val="{00000000-0CAE-4E54-B156-4F04D32E9C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CAE-4E54-B156-4F04D32E9C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弥富市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44616</v>
      </c>
      <c r="AM8" s="75"/>
      <c r="AN8" s="75"/>
      <c r="AO8" s="75"/>
      <c r="AP8" s="75"/>
      <c r="AQ8" s="75"/>
      <c r="AR8" s="75"/>
      <c r="AS8" s="75"/>
      <c r="AT8" s="74">
        <f>データ!T6</f>
        <v>49.09</v>
      </c>
      <c r="AU8" s="74"/>
      <c r="AV8" s="74"/>
      <c r="AW8" s="74"/>
      <c r="AX8" s="74"/>
      <c r="AY8" s="74"/>
      <c r="AZ8" s="74"/>
      <c r="BA8" s="74"/>
      <c r="BB8" s="74">
        <f>データ!U6</f>
        <v>908.86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15.8</v>
      </c>
      <c r="Q10" s="74"/>
      <c r="R10" s="74"/>
      <c r="S10" s="74"/>
      <c r="T10" s="74"/>
      <c r="U10" s="74"/>
      <c r="V10" s="74"/>
      <c r="W10" s="74">
        <f>データ!Q6</f>
        <v>103.98</v>
      </c>
      <c r="X10" s="74"/>
      <c r="Y10" s="74"/>
      <c r="Z10" s="74"/>
      <c r="AA10" s="74"/>
      <c r="AB10" s="74"/>
      <c r="AC10" s="74"/>
      <c r="AD10" s="75">
        <f>データ!R6</f>
        <v>2420</v>
      </c>
      <c r="AE10" s="75"/>
      <c r="AF10" s="75"/>
      <c r="AG10" s="75"/>
      <c r="AH10" s="75"/>
      <c r="AI10" s="75"/>
      <c r="AJ10" s="75"/>
      <c r="AK10" s="2"/>
      <c r="AL10" s="75">
        <f>データ!V6</f>
        <v>7031</v>
      </c>
      <c r="AM10" s="75"/>
      <c r="AN10" s="75"/>
      <c r="AO10" s="75"/>
      <c r="AP10" s="75"/>
      <c r="AQ10" s="75"/>
      <c r="AR10" s="75"/>
      <c r="AS10" s="75"/>
      <c r="AT10" s="74">
        <f>データ!W6</f>
        <v>4.45</v>
      </c>
      <c r="AU10" s="74"/>
      <c r="AV10" s="74"/>
      <c r="AW10" s="74"/>
      <c r="AX10" s="74"/>
      <c r="AY10" s="74"/>
      <c r="AZ10" s="74"/>
      <c r="BA10" s="74"/>
      <c r="BB10" s="74">
        <f>データ!X6</f>
        <v>1580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rYzqNH/mmAmAuNCZsaGc/OWGO22rABMToCNx7m3f4SVXDxf4XUEKm0GbWZek6oKacJWJSQOC7cHNLH5hIyd1rw==" saltValue="98g3CIZyIYeS00S86iLE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232351</v>
      </c>
      <c r="D6" s="33">
        <f t="shared" si="3"/>
        <v>47</v>
      </c>
      <c r="E6" s="33">
        <f t="shared" si="3"/>
        <v>17</v>
      </c>
      <c r="F6" s="33">
        <f t="shared" si="3"/>
        <v>5</v>
      </c>
      <c r="G6" s="33">
        <f t="shared" si="3"/>
        <v>0</v>
      </c>
      <c r="H6" s="33" t="str">
        <f t="shared" si="3"/>
        <v>愛知県　弥富市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15.8</v>
      </c>
      <c r="Q6" s="34">
        <f t="shared" si="3"/>
        <v>103.98</v>
      </c>
      <c r="R6" s="34">
        <f t="shared" si="3"/>
        <v>2420</v>
      </c>
      <c r="S6" s="34">
        <f t="shared" si="3"/>
        <v>44616</v>
      </c>
      <c r="T6" s="34">
        <f t="shared" si="3"/>
        <v>49.09</v>
      </c>
      <c r="U6" s="34">
        <f t="shared" si="3"/>
        <v>908.86</v>
      </c>
      <c r="V6" s="34">
        <f t="shared" si="3"/>
        <v>7031</v>
      </c>
      <c r="W6" s="34">
        <f t="shared" si="3"/>
        <v>4.45</v>
      </c>
      <c r="X6" s="34">
        <f t="shared" si="3"/>
        <v>1580</v>
      </c>
      <c r="Y6" s="35">
        <f>IF(Y7="",NA(),Y7)</f>
        <v>80.42</v>
      </c>
      <c r="Z6" s="35">
        <f t="shared" ref="Z6:AH6" si="4">IF(Z7="",NA(),Z7)</f>
        <v>73.36</v>
      </c>
      <c r="AA6" s="35">
        <f t="shared" si="4"/>
        <v>80.02</v>
      </c>
      <c r="AB6" s="35">
        <f t="shared" si="4"/>
        <v>76.569999999999993</v>
      </c>
      <c r="AC6" s="35">
        <f t="shared" si="4"/>
        <v>83.01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1327.98</v>
      </c>
      <c r="BG6" s="35">
        <f t="shared" ref="BG6:BO6" si="7">IF(BG7="",NA(),BG7)</f>
        <v>1237.94</v>
      </c>
      <c r="BH6" s="35">
        <f t="shared" si="7"/>
        <v>1139.3800000000001</v>
      </c>
      <c r="BI6" s="35">
        <f t="shared" si="7"/>
        <v>1085.19</v>
      </c>
      <c r="BJ6" s="35">
        <f t="shared" si="7"/>
        <v>1231.1500000000001</v>
      </c>
      <c r="BK6" s="35">
        <f t="shared" si="7"/>
        <v>1081.8</v>
      </c>
      <c r="BL6" s="35">
        <f t="shared" si="7"/>
        <v>974.93</v>
      </c>
      <c r="BM6" s="35">
        <f t="shared" si="7"/>
        <v>855.8</v>
      </c>
      <c r="BN6" s="35">
        <f t="shared" si="7"/>
        <v>789.46</v>
      </c>
      <c r="BO6" s="35">
        <f t="shared" si="7"/>
        <v>826.83</v>
      </c>
      <c r="BP6" s="34" t="str">
        <f>IF(BP7="","",IF(BP7="-","【-】","【"&amp;SUBSTITUTE(TEXT(BP7,"#,##0.00"),"-","△")&amp;"】"))</f>
        <v>【765.47】</v>
      </c>
      <c r="BQ6" s="35">
        <f>IF(BQ7="",NA(),BQ7)</f>
        <v>31.4</v>
      </c>
      <c r="BR6" s="35">
        <f t="shared" ref="BR6:BZ6" si="8">IF(BR7="",NA(),BR7)</f>
        <v>41.86</v>
      </c>
      <c r="BS6" s="35">
        <f t="shared" si="8"/>
        <v>27.65</v>
      </c>
      <c r="BT6" s="35">
        <f t="shared" si="8"/>
        <v>29.58</v>
      </c>
      <c r="BU6" s="35">
        <f t="shared" si="8"/>
        <v>27.91</v>
      </c>
      <c r="BV6" s="35">
        <f t="shared" si="8"/>
        <v>52.19</v>
      </c>
      <c r="BW6" s="35">
        <f t="shared" si="8"/>
        <v>55.32</v>
      </c>
      <c r="BX6" s="35">
        <f t="shared" si="8"/>
        <v>59.8</v>
      </c>
      <c r="BY6" s="35">
        <f t="shared" si="8"/>
        <v>57.77</v>
      </c>
      <c r="BZ6" s="35">
        <f t="shared" si="8"/>
        <v>57.31</v>
      </c>
      <c r="CA6" s="34" t="str">
        <f>IF(CA7="","",IF(CA7="-","【-】","【"&amp;SUBSTITUTE(TEXT(CA7,"#,##0.00"),"-","△")&amp;"】"))</f>
        <v>【59.59】</v>
      </c>
      <c r="CB6" s="35">
        <f>IF(CB7="",NA(),CB7)</f>
        <v>417.2</v>
      </c>
      <c r="CC6" s="35">
        <f t="shared" ref="CC6:CK6" si="9">IF(CC7="",NA(),CC7)</f>
        <v>312.39999999999998</v>
      </c>
      <c r="CD6" s="35">
        <f t="shared" si="9"/>
        <v>472.08</v>
      </c>
      <c r="CE6" s="35">
        <f t="shared" si="9"/>
        <v>445.58</v>
      </c>
      <c r="CF6" s="35">
        <f t="shared" si="9"/>
        <v>397.63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41.91</v>
      </c>
      <c r="CN6" s="35">
        <f t="shared" ref="CN6:CV6" si="10">IF(CN7="",NA(),CN7)</f>
        <v>42.64</v>
      </c>
      <c r="CO6" s="35">
        <f t="shared" si="10"/>
        <v>43.91</v>
      </c>
      <c r="CP6" s="35">
        <f t="shared" si="10"/>
        <v>42.81</v>
      </c>
      <c r="CQ6" s="35">
        <f t="shared" si="10"/>
        <v>43.77</v>
      </c>
      <c r="CR6" s="35">
        <f t="shared" si="10"/>
        <v>52.31</v>
      </c>
      <c r="CS6" s="35">
        <f t="shared" si="10"/>
        <v>60.65</v>
      </c>
      <c r="CT6" s="35">
        <f t="shared" si="10"/>
        <v>51.75</v>
      </c>
      <c r="CU6" s="35">
        <f t="shared" si="10"/>
        <v>50.68</v>
      </c>
      <c r="CV6" s="35">
        <f t="shared" si="10"/>
        <v>50.14</v>
      </c>
      <c r="CW6" s="34" t="str">
        <f>IF(CW7="","",IF(CW7="-","【-】","【"&amp;SUBSTITUTE(TEXT(CW7,"#,##0.00"),"-","△")&amp;"】"))</f>
        <v>【51.30】</v>
      </c>
      <c r="CX6" s="35">
        <f>IF(CX7="",NA(),CX7)</f>
        <v>75.14</v>
      </c>
      <c r="CY6" s="35">
        <f t="shared" ref="CY6:DG6" si="11">IF(CY7="",NA(),CY7)</f>
        <v>77.88</v>
      </c>
      <c r="CZ6" s="35">
        <f t="shared" si="11"/>
        <v>79.95</v>
      </c>
      <c r="DA6" s="35">
        <f t="shared" si="11"/>
        <v>80.89</v>
      </c>
      <c r="DB6" s="35">
        <f t="shared" si="11"/>
        <v>82.61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232351</v>
      </c>
      <c r="D7" s="37">
        <v>47</v>
      </c>
      <c r="E7" s="37">
        <v>17</v>
      </c>
      <c r="F7" s="37">
        <v>5</v>
      </c>
      <c r="G7" s="37">
        <v>0</v>
      </c>
      <c r="H7" s="37" t="s">
        <v>98</v>
      </c>
      <c r="I7" s="37" t="s">
        <v>99</v>
      </c>
      <c r="J7" s="37" t="s">
        <v>100</v>
      </c>
      <c r="K7" s="37" t="s">
        <v>101</v>
      </c>
      <c r="L7" s="37" t="s">
        <v>102</v>
      </c>
      <c r="M7" s="37" t="s">
        <v>103</v>
      </c>
      <c r="N7" s="38" t="s">
        <v>104</v>
      </c>
      <c r="O7" s="38" t="s">
        <v>105</v>
      </c>
      <c r="P7" s="38">
        <v>15.8</v>
      </c>
      <c r="Q7" s="38">
        <v>103.98</v>
      </c>
      <c r="R7" s="38">
        <v>2420</v>
      </c>
      <c r="S7" s="38">
        <v>44616</v>
      </c>
      <c r="T7" s="38">
        <v>49.09</v>
      </c>
      <c r="U7" s="38">
        <v>908.86</v>
      </c>
      <c r="V7" s="38">
        <v>7031</v>
      </c>
      <c r="W7" s="38">
        <v>4.45</v>
      </c>
      <c r="X7" s="38">
        <v>1580</v>
      </c>
      <c r="Y7" s="38">
        <v>80.42</v>
      </c>
      <c r="Z7" s="38">
        <v>73.36</v>
      </c>
      <c r="AA7" s="38">
        <v>80.02</v>
      </c>
      <c r="AB7" s="38">
        <v>76.569999999999993</v>
      </c>
      <c r="AC7" s="38">
        <v>83.01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1327.98</v>
      </c>
      <c r="BG7" s="38">
        <v>1237.94</v>
      </c>
      <c r="BH7" s="38">
        <v>1139.3800000000001</v>
      </c>
      <c r="BI7" s="38">
        <v>1085.19</v>
      </c>
      <c r="BJ7" s="38">
        <v>1231.1500000000001</v>
      </c>
      <c r="BK7" s="38">
        <v>1081.8</v>
      </c>
      <c r="BL7" s="38">
        <v>974.93</v>
      </c>
      <c r="BM7" s="38">
        <v>855.8</v>
      </c>
      <c r="BN7" s="38">
        <v>789.46</v>
      </c>
      <c r="BO7" s="38">
        <v>826.83</v>
      </c>
      <c r="BP7" s="38">
        <v>765.47</v>
      </c>
      <c r="BQ7" s="38">
        <v>31.4</v>
      </c>
      <c r="BR7" s="38">
        <v>41.86</v>
      </c>
      <c r="BS7" s="38">
        <v>27.65</v>
      </c>
      <c r="BT7" s="38">
        <v>29.58</v>
      </c>
      <c r="BU7" s="38">
        <v>27.91</v>
      </c>
      <c r="BV7" s="38">
        <v>52.19</v>
      </c>
      <c r="BW7" s="38">
        <v>55.32</v>
      </c>
      <c r="BX7" s="38">
        <v>59.8</v>
      </c>
      <c r="BY7" s="38">
        <v>57.77</v>
      </c>
      <c r="BZ7" s="38">
        <v>57.31</v>
      </c>
      <c r="CA7" s="38">
        <v>59.59</v>
      </c>
      <c r="CB7" s="38">
        <v>417.2</v>
      </c>
      <c r="CC7" s="38">
        <v>312.39999999999998</v>
      </c>
      <c r="CD7" s="38">
        <v>472.08</v>
      </c>
      <c r="CE7" s="38">
        <v>445.58</v>
      </c>
      <c r="CF7" s="38">
        <v>397.63</v>
      </c>
      <c r="CG7" s="38">
        <v>296.14</v>
      </c>
      <c r="CH7" s="38">
        <v>283.17</v>
      </c>
      <c r="CI7" s="38">
        <v>263.76</v>
      </c>
      <c r="CJ7" s="38">
        <v>274.35000000000002</v>
      </c>
      <c r="CK7" s="38">
        <v>273.52</v>
      </c>
      <c r="CL7" s="38">
        <v>257.86</v>
      </c>
      <c r="CM7" s="38">
        <v>41.91</v>
      </c>
      <c r="CN7" s="38">
        <v>42.64</v>
      </c>
      <c r="CO7" s="38">
        <v>43.91</v>
      </c>
      <c r="CP7" s="38">
        <v>42.81</v>
      </c>
      <c r="CQ7" s="38">
        <v>43.77</v>
      </c>
      <c r="CR7" s="38">
        <v>52.31</v>
      </c>
      <c r="CS7" s="38">
        <v>60.65</v>
      </c>
      <c r="CT7" s="38">
        <v>51.75</v>
      </c>
      <c r="CU7" s="38">
        <v>50.68</v>
      </c>
      <c r="CV7" s="38">
        <v>50.14</v>
      </c>
      <c r="CW7" s="38">
        <v>51.3</v>
      </c>
      <c r="CX7" s="38">
        <v>75.14</v>
      </c>
      <c r="CY7" s="38">
        <v>77.88</v>
      </c>
      <c r="CZ7" s="38">
        <v>79.95</v>
      </c>
      <c r="DA7" s="38">
        <v>80.89</v>
      </c>
      <c r="DB7" s="38">
        <v>82.61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2021-01-22T02:00:14Z</cp:lastPrinted>
  <dcterms:created xsi:type="dcterms:W3CDTF">2020-12-04T03:05:25Z</dcterms:created>
  <dcterms:modified xsi:type="dcterms:W3CDTF">2021-02-22T02:44:53Z</dcterms:modified>
  <cp:category/>
</cp:coreProperties>
</file>