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8農業集落排水・漁業集落排水事業\"/>
    </mc:Choice>
  </mc:AlternateContent>
  <workbookProtection workbookAlgorithmName="SHA-512" workbookHashValue="aNGZq2sn0amdn6jEvjyK+fL4yJm7ik9nljxwB0Q0aIIU8TclCXVTTvyDDGVbfG8bqADBqJpPBbmPqKmI1z9bwQ==" workbookSaltValue="IB9tocrJ+16iti72KXxTJg=="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AD10" i="4" s="1"/>
  <c r="Q6" i="5"/>
  <c r="P6" i="5"/>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G85" i="4"/>
  <c r="W10" i="4"/>
  <c r="P10" i="4"/>
  <c r="BB8" i="4"/>
  <c r="AD8" i="4"/>
  <c r="W8" i="4"/>
  <c r="B8"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<sst xmlns="http://schemas.openxmlformats.org/spreadsheetml/2006/main" count="319" uniqueCount="117">
  <si>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</si>
  <si>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</si>
  <si>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</si>
  <si>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</si>
  <si>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</si>
  <si>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</si>
  <si>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</si>
  <si>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</si>
  <si>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</si>
  <si>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</si>
  <si>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</si>
  <si>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</si>
  <si>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</si>
  <si>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</si>
  <si>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</si>
  <si>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</si>
  <si>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</si>
  <si>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</si>
  <si>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</si>
  <si>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</si>
  <si>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</si>
  <si>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</si>
  <si>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</si>
  <si>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</si>
  <si>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</si>
  <si>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</si>
  <si>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</si>
  <si>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</si>
  <si>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</si>
  <si>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</si>
  <si>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</si>
  <si>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</si>
  <si>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</si>
  <si>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</si>
  <si>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</si>
  <si>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</si>
  <si>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</si>
  <si>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</si>
  <si>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</si>
  <si>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</si>
  <si>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</si>
  <si>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</si>
  <si>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</si>
  <si>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</si>
  <si>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</si>
  <si>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</si>
  <si>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</si>
  <si>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</si>
  <si>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</si>
  <si>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</si>
  <si>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</si>
  <si>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</si>
  <si>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</si>
  <si>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</si>
  <si>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</si>
  <si>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</si>
  <si>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</si>
  <si>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</si>
  <si>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</si>
  <si>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</si>
  <si>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</si>
  <si>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</si>
  <si>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</si>
  <si>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</si>
  <si>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</si>
  <si>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</si>
  <si>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</si>
  <si>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</si>
  <si>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</si>
  <si>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</si>
  <si>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</si>
  <si>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</si>
  <si>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</si>
  <si>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</si>
  <si>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</si>
  <si>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</si>
  <si>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</si>
  <si>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</si>
  <si>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</si>
  <si>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</si>
  <si>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</si>
  <si>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</si>
  <si>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</si>
  <si>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</si>
  <si>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</si>
  <si>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</si>
  <si>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</si>
  <si>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</si>
  <si>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</si>
  <si>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</si>
  <si>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</si>
  <si>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</si>
  <si>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</si>
  <si>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</si>
  <si>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</si>
  <si>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</si>
  <si>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みよし市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</si>
  <si>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</si>
  <si>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</si>
  <si>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</si>
  <si>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</si>
  <si>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</si>
  <si>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</si>
  <si>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</si>
  <si>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</si>
  <si>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</si>
  <si>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</si>
  <si>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</si>
  <si>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</si>
  <si>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</si>
  <si>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</si>
  <si>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</si>
  <si>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</si>
  <si>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</si>
  <si>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汚水処理施設の整備は、汚水処理人口普及率が99.8％であり、汚水処理施設の整備が概ね完了しています。農業集落排水事業は供用開始から38年が経過している施設があります。今後は維持管理費の縮減のために流域関連公共下水道への接続切替による経営改善が必要と考えます。また、経費削減による事業の効率化や下水道使用料の改定により、経営基盤の強化や経営の健全化を図ることも必要と考えます。
　なお、経営戦略については、令和2年度中に策定予定です。</t>
    <rPh sb="54" eb="56">
      <t>ノウギョウ</t>
    </rPh>
    <rPh sb="56" eb="58">
      <t>シュウラク</t>
    </rPh>
    <rPh sb="58" eb="60">
      <t>ハイスイ</t>
    </rPh>
    <rPh sb="60" eb="62">
      <t>ジギョウ</t>
    </rPh>
    <rPh sb="63" eb="65">
      <t>キョウヨウ</t>
    </rPh>
    <rPh sb="65" eb="67">
      <t>カイシ</t>
    </rPh>
    <rPh sb="71" eb="72">
      <t>ネン</t>
    </rPh>
    <rPh sb="73" eb="75">
      <t>ケイカ</t>
    </rPh>
    <rPh sb="79" eb="81">
      <t>シセツ</t>
    </rPh>
    <rPh sb="87" eb="89">
      <t>コンゴ</t>
    </rPh>
    <rPh sb="90" eb="92">
      <t>イジ</t>
    </rPh>
    <rPh sb="92" eb="95">
      <t>カンリヒ</t>
    </rPh>
    <rPh sb="96" eb="98">
      <t>シュクゲン</t>
    </rPh>
    <rPh sb="102" eb="104">
      <t>リュウイキ</t>
    </rPh>
    <rPh sb="104" eb="106">
      <t>カンレン</t>
    </rPh>
    <rPh sb="106" eb="108">
      <t>コウキョウ</t>
    </rPh>
    <rPh sb="108" eb="111">
      <t>ゲスイドウ</t>
    </rPh>
    <rPh sb="113" eb="115">
      <t>セツゾク</t>
    </rPh>
    <rPh sb="115" eb="117">
      <t>キリカエ</t>
    </rPh>
    <rPh sb="120" eb="122">
      <t>ケイエイ</t>
    </rPh>
    <rPh sb="122" eb="124">
      <t>カイゼン</t>
    </rPh>
    <rPh sb="125" eb="127">
      <t>ヒツヨウ</t>
    </rPh>
    <rPh sb="128" eb="129">
      <t>カンガ</t>
    </rPh>
    <phoneticPr fontId="4"/>
  </si>
  <si>
    <t>　①有形固定資産減価償却率は、令和元年度の法適化に伴い、同年度から減価償却費を算定していることから、平均を下回っています。
　②管渠老朽化率は、供用開始が昭和57年であるため、法定耐用年数を超えた管渠はありません。
　③管渠改善率は、平均を上回っています。しかし、供用開始から38年が経過した施設もあり、老朽化した施設や更新期に備え、ストックマネジメント計画の策定を行い、適正な施設管理を継続できるよう取り組んでいきます。</t>
    <rPh sb="120" eb="121">
      <t>ウエ</t>
    </rPh>
    <rPh sb="146" eb="148">
      <t>シセツ</t>
    </rPh>
    <phoneticPr fontId="4"/>
  </si>
  <si>
    <t>　令和元年度から地方公営企業法の財務規定等を適用しています。
　①収益的収支比率は、100％を下回って赤字となっています。そのため、②累積欠損金比率は、平均を下回っているものの、欠損金が発生している状態であり、今後は黒字への転換が求められます。また、⑤経費回収率も平均を下回っています。今後はより一層の経費削減や公共下水道への切替接続、使用料改定による収入増加により、事業の効率化や経費回収の向上が必要と考えます。
　③流動比率は、平均を上回っていますが、100％を下回っています。これは翌年度に支払う企業債の償還金が含まれるためであり、この原資は一般会計負担金等で賄っているためです。
　④企業債残高対事業規模比率は、企業債残高の全額を一般会計が負担しているため、0％となっています。整備事業の完了により新規企業債がないため、将来的には企業債残高は減少していきます。
　⑥汚水処理原価は、平均と同程度ですが、経費削減により改善していく必要があります。しかし、経費削減や使用料の改定による収入増加のみで処理場の維持管理費等の経費を賄うのには限度があります。施設の老朽化に伴い増加する維持管理費に対応するため、農業集落排水よりも維持管理費が経済的な流域関連公共下水道への切替接続を協議していき、経営改善を図っていきます。
　⑦施設利用率は、降水量の増加に伴う不明水量の増加により、平均を上回っています。今後も適正利用を推進していきます。
　⑧水洗化率は、供用開始から38年経過していることから平均を上回っています。</t>
    <rPh sb="47" eb="49">
      <t>シタマワ</t>
    </rPh>
    <rPh sb="51" eb="53">
      <t>アカジ</t>
    </rPh>
    <rPh sb="76" eb="78">
      <t>ヘイキン</t>
    </rPh>
    <rPh sb="79" eb="81">
      <t>シタマワ</t>
    </rPh>
    <rPh sb="99" eb="101">
      <t>ジョウタイ</t>
    </rPh>
    <rPh sb="108" eb="110">
      <t>クロジ</t>
    </rPh>
    <rPh sb="112" eb="114">
      <t>テンカン</t>
    </rPh>
    <rPh sb="156" eb="158">
      <t>コウキョウ</t>
    </rPh>
    <rPh sb="158" eb="161">
      <t>ゲスイドウ</t>
    </rPh>
    <rPh sb="163" eb="165">
      <t>キリカエ</t>
    </rPh>
    <rPh sb="165" eb="167">
      <t>セツゾク</t>
    </rPh>
    <rPh sb="187" eb="190">
      <t>コウリツカ</t>
    </rPh>
    <rPh sb="216" eb="218">
      <t>ヘイキン</t>
    </rPh>
    <rPh sb="219" eb="221">
      <t>ウワマワ</t>
    </rPh>
    <rPh sb="278" eb="281">
      <t>フタンキン</t>
    </rPh>
    <rPh sb="281" eb="282">
      <t>トウ</t>
    </rPh>
    <rPh sb="348" eb="350">
      <t>カンリョウ</t>
    </rPh>
    <rPh sb="353" eb="355">
      <t>シンキ</t>
    </rPh>
    <rPh sb="355" eb="357">
      <t>キギョウ</t>
    </rPh>
    <rPh sb="357" eb="358">
      <t>サイ</t>
    </rPh>
    <rPh sb="364" eb="367">
      <t>ショウライテキ</t>
    </rPh>
    <rPh sb="395" eb="397">
      <t>ヘイキン</t>
    </rPh>
    <rPh sb="398" eb="401">
      <t>ドウテイド</t>
    </rPh>
    <rPh sb="405" eb="407">
      <t>ケイヒ</t>
    </rPh>
    <rPh sb="407" eb="409">
      <t>サクゲン</t>
    </rPh>
    <rPh sb="412" eb="414">
      <t>カイゼン</t>
    </rPh>
    <rPh sb="418" eb="420">
      <t>ヒツヨウ</t>
    </rPh>
    <rPh sb="430" eb="432">
      <t>ケイヒ</t>
    </rPh>
    <rPh sb="432" eb="434">
      <t>サクゲン</t>
    </rPh>
    <rPh sb="435" eb="438">
      <t>シヨウリョウ</t>
    </rPh>
    <rPh sb="439" eb="441">
      <t>カイテイ</t>
    </rPh>
    <rPh sb="444" eb="446">
      <t>シュウニュウ</t>
    </rPh>
    <rPh sb="446" eb="448">
      <t>ゾウカ</t>
    </rPh>
    <rPh sb="451" eb="454">
      <t>ショリジョウ</t>
    </rPh>
    <rPh sb="455" eb="460">
      <t>イジカンリヒ</t>
    </rPh>
    <rPh sb="460" eb="461">
      <t>トウ</t>
    </rPh>
    <rPh sb="462" eb="464">
      <t>ケイヒ</t>
    </rPh>
    <rPh sb="465" eb="466">
      <t>マカナ</t>
    </rPh>
    <rPh sb="470" eb="472">
      <t>ゲンド</t>
    </rPh>
    <rPh sb="478" eb="480">
      <t>シセツ</t>
    </rPh>
    <rPh sb="481" eb="484">
      <t>ロウキュウカ</t>
    </rPh>
    <rPh sb="485" eb="486">
      <t>トモナ</t>
    </rPh>
    <rPh sb="487" eb="489">
      <t>ゾウカ</t>
    </rPh>
    <rPh sb="491" eb="493">
      <t>イジ</t>
    </rPh>
    <rPh sb="493" eb="496">
      <t>カンリヒ</t>
    </rPh>
    <rPh sb="497" eb="499">
      <t>タイオウ</t>
    </rPh>
    <rPh sb="504" eb="506">
      <t>ノウギョウ</t>
    </rPh>
    <rPh sb="506" eb="508">
      <t>シュウラク</t>
    </rPh>
    <rPh sb="508" eb="510">
      <t>ハイスイ</t>
    </rPh>
    <rPh sb="513" eb="515">
      <t>イジ</t>
    </rPh>
    <rPh sb="515" eb="518">
      <t>カンリヒ</t>
    </rPh>
    <rPh sb="519" eb="521">
      <t>ケイザイ</t>
    </rPh>
    <rPh sb="521" eb="522">
      <t>テキ</t>
    </rPh>
    <rPh sb="523" eb="525">
      <t>リュウイキ</t>
    </rPh>
    <rPh sb="525" eb="527">
      <t>カンレン</t>
    </rPh>
    <rPh sb="527" eb="529">
      <t>コウキョウ</t>
    </rPh>
    <rPh sb="529" eb="532">
      <t>ゲスイドウ</t>
    </rPh>
    <rPh sb="534" eb="536">
      <t>キリカエ</t>
    </rPh>
    <rPh sb="536" eb="538">
      <t>セツゾク</t>
    </rPh>
    <rPh sb="539" eb="541">
      <t>キョウギ</t>
    </rPh>
    <rPh sb="546" eb="548">
      <t>ケイエイ</t>
    </rPh>
    <rPh sb="548" eb="550">
      <t>カイゼン</t>
    </rPh>
    <rPh sb="551" eb="552">
      <t>ハカ</t>
    </rPh>
    <rPh sb="569" eb="572">
      <t>コウスイリョウ</t>
    </rPh>
    <rPh sb="573" eb="575">
      <t>ゾウカ</t>
    </rPh>
    <rPh sb="576" eb="577">
      <t>トモナ</t>
    </rPh>
    <rPh sb="578" eb="580">
      <t>フメイ</t>
    </rPh>
    <rPh sb="580" eb="582">
      <t>スイリョウ</t>
    </rPh>
    <rPh sb="583" eb="585">
      <t>ゾウカ</t>
    </rPh>
    <rPh sb="589" eb="591">
      <t>ヘイキン</t>
    </rPh>
    <rPh sb="592" eb="594">
      <t>ウワマワ</t>
    </rPh>
    <rPh sb="600" eb="602">
      <t>コンゴ</t>
    </rPh>
    <rPh sb="603" eb="605">
      <t>テキセイ</t>
    </rPh>
    <rPh sb="605" eb="607">
      <t>リヨウ</t>
    </rPh>
    <rPh sb="608" eb="610">
      <t>スイシン</t>
    </rPh>
    <rPh sb="626" eb="628">
      <t>キョウヨウ</t>
    </rPh>
    <rPh sb="628" eb="630">
      <t>カイシ</t>
    </rPh>
    <rPh sb="634" eb="635">
      <t>ネン</t>
    </rPh>
    <rPh sb="635" eb="637">
      <t>ケイカ</t>
    </rPh>
    <rPh sb="645" eb="647">
      <t>ヘイキン</t>
    </rPh>
    <rPh sb="648" eb="650">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</si>
</sst>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0.27</c:v>
                </c:pt>
              </c:numCache>
            </c:numRef>
          </c:val>
          <c:extLst>
            <c:ext xmlns:c16="http://schemas.microsoft.com/office/drawing/2014/chart" uri="{C3380CC4-5D6E-409C-BE32-E72D297353CC}">
              <c16:uniqueId val="{00000000-36A0-4106-95FD-DED740A004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36A0-4106-95FD-DED740A004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67.34</c:v>
                </c:pt>
              </c:numCache>
            </c:numRef>
          </c:val>
          <c:extLst>
            <c:ext xmlns:c16="http://schemas.microsoft.com/office/drawing/2014/chart" uri="{C3380CC4-5D6E-409C-BE32-E72D297353CC}">
              <c16:uniqueId val="{00000000-453D-469D-A861-B286843E616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54.06</c:v>
                </c:pt>
              </c:numCache>
            </c:numRef>
          </c:val>
          <c:smooth val="0"/>
          <c:extLst>
            <c:ext xmlns:c16="http://schemas.microsoft.com/office/drawing/2014/chart" uri="{C3380CC4-5D6E-409C-BE32-E72D297353CC}">
              <c16:uniqueId val="{00000001-453D-469D-A861-B286843E616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92.33</c:v>
                </c:pt>
              </c:numCache>
            </c:numRef>
          </c:val>
          <c:extLst>
            <c:ext xmlns:c16="http://schemas.microsoft.com/office/drawing/2014/chart" uri="{C3380CC4-5D6E-409C-BE32-E72D297353CC}">
              <c16:uniqueId val="{00000000-174C-4EA6-87EA-5144677CF5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90.11</c:v>
                </c:pt>
              </c:numCache>
            </c:numRef>
          </c:val>
          <c:smooth val="0"/>
          <c:extLst>
            <c:ext xmlns:c16="http://schemas.microsoft.com/office/drawing/2014/chart" uri="{C3380CC4-5D6E-409C-BE32-E72D297353CC}">
              <c16:uniqueId val="{00000001-174C-4EA6-87EA-5144677CF5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82.82</c:v>
                </c:pt>
              </c:numCache>
            </c:numRef>
          </c:val>
          <c:extLst>
            <c:ext xmlns:c16="http://schemas.microsoft.com/office/drawing/2014/chart" uri="{C3380CC4-5D6E-409C-BE32-E72D297353CC}">
              <c16:uniqueId val="{00000000-0CE6-428C-B42D-BAC0C49E87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101.91</c:v>
                </c:pt>
              </c:numCache>
            </c:numRef>
          </c:val>
          <c:smooth val="0"/>
          <c:extLst>
            <c:ext xmlns:c16="http://schemas.microsoft.com/office/drawing/2014/chart" uri="{C3380CC4-5D6E-409C-BE32-E72D297353CC}">
              <c16:uniqueId val="{00000001-0CE6-428C-B42D-BAC0C49E87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4.6900000000000004</c:v>
                </c:pt>
              </c:numCache>
            </c:numRef>
          </c:val>
          <c:extLst>
            <c:ext xmlns:c16="http://schemas.microsoft.com/office/drawing/2014/chart" uri="{C3380CC4-5D6E-409C-BE32-E72D297353CC}">
              <c16:uniqueId val="{00000000-959B-49C7-973B-578924A776C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28.19</c:v>
                </c:pt>
              </c:numCache>
            </c:numRef>
          </c:val>
          <c:smooth val="0"/>
          <c:extLst>
            <c:ext xmlns:c16="http://schemas.microsoft.com/office/drawing/2014/chart" uri="{C3380CC4-5D6E-409C-BE32-E72D297353CC}">
              <c16:uniqueId val="{00000001-959B-49C7-973B-578924A776C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F47-4ED5-94F0-8F4E5FF0AB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F47-4ED5-94F0-8F4E5FF0AB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92</c:v>
                </c:pt>
              </c:numCache>
            </c:numRef>
          </c:val>
          <c:extLst>
            <c:ext xmlns:c16="http://schemas.microsoft.com/office/drawing/2014/chart" uri="{C3380CC4-5D6E-409C-BE32-E72D297353CC}">
              <c16:uniqueId val="{00000000-2097-43EA-B795-31D9807CAD8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127.98</c:v>
                </c:pt>
              </c:numCache>
            </c:numRef>
          </c:val>
          <c:smooth val="0"/>
          <c:extLst>
            <c:ext xmlns:c16="http://schemas.microsoft.com/office/drawing/2014/chart" uri="{C3380CC4-5D6E-409C-BE32-E72D297353CC}">
              <c16:uniqueId val="{00000001-2097-43EA-B795-31D9807CAD8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83.25</c:v>
                </c:pt>
              </c:numCache>
            </c:numRef>
          </c:val>
          <c:extLst>
            <c:ext xmlns:c16="http://schemas.microsoft.com/office/drawing/2014/chart" uri="{C3380CC4-5D6E-409C-BE32-E72D297353CC}">
              <c16:uniqueId val="{00000000-9516-4743-951F-5E7A96E166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44.14</c:v>
                </c:pt>
              </c:numCache>
            </c:numRef>
          </c:val>
          <c:smooth val="0"/>
          <c:extLst>
            <c:ext xmlns:c16="http://schemas.microsoft.com/office/drawing/2014/chart" uri="{C3380CC4-5D6E-409C-BE32-E72D297353CC}">
              <c16:uniqueId val="{00000001-9516-4743-951F-5E7A96E166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345-4409-9ADB-3184B871B60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654.71</c:v>
                </c:pt>
              </c:numCache>
            </c:numRef>
          </c:val>
          <c:smooth val="0"/>
          <c:extLst>
            <c:ext xmlns:c16="http://schemas.microsoft.com/office/drawing/2014/chart" uri="{C3380CC4-5D6E-409C-BE32-E72D297353CC}">
              <c16:uniqueId val="{00000001-C345-4409-9ADB-3184B871B60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43.35</c:v>
                </c:pt>
              </c:numCache>
            </c:numRef>
          </c:val>
          <c:extLst>
            <c:ext xmlns:c16="http://schemas.microsoft.com/office/drawing/2014/chart" uri="{C3380CC4-5D6E-409C-BE32-E72D297353CC}">
              <c16:uniqueId val="{00000000-B4F2-4CD0-83DF-0201A860C6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65.37</c:v>
                </c:pt>
              </c:numCache>
            </c:numRef>
          </c:val>
          <c:smooth val="0"/>
          <c:extLst>
            <c:ext xmlns:c16="http://schemas.microsoft.com/office/drawing/2014/chart" uri="{C3380CC4-5D6E-409C-BE32-E72D297353CC}">
              <c16:uniqueId val="{00000001-B4F2-4CD0-83DF-0201A860C6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227.85</c:v>
                </c:pt>
              </c:numCache>
            </c:numRef>
          </c:val>
          <c:extLst>
            <c:ext xmlns:c16="http://schemas.microsoft.com/office/drawing/2014/chart" uri="{C3380CC4-5D6E-409C-BE32-E72D297353CC}">
              <c16:uniqueId val="{00000000-A3BD-434B-8397-48D0CF54BA4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228.99</c:v>
                </c:pt>
              </c:numCache>
            </c:numRef>
          </c:val>
          <c:smooth val="0"/>
          <c:extLst>
            <c:ext xmlns:c16="http://schemas.microsoft.com/office/drawing/2014/chart" uri="{C3380CC4-5D6E-409C-BE32-E72D297353CC}">
              <c16:uniqueId val="{00000001-A3BD-434B-8397-48D0CF54BA4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みよし市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F1</v>
      </c>
      <c r="X8" s="78"/>
      <c r="Y8" s="78"/>
      <c r="Z8" s="78"/>
      <c r="AA8" s="78"/>
      <c r="AB8" s="78"/>
      <c r="AC8" s="78"/>
      <c r="AD8" s="79" t="str">
        <f>データ!$M$6</f>
        <v>非設置</v>
      </c>
      <c r="AE8" s="79"/>
      <c r="AF8" s="79"/>
      <c r="AG8" s="79"/>
      <c r="AH8" s="79"/>
      <c r="AI8" s="79"/>
      <c r="AJ8" s="79"/>
      <c r="AK8" s="3"/>
      <c r="AL8" s="75">
        <f>データ!S6</f>
        <v>61145</v>
      </c>
      <c r="AM8" s="75"/>
      <c r="AN8" s="75"/>
      <c r="AO8" s="75"/>
      <c r="AP8" s="75"/>
      <c r="AQ8" s="75"/>
      <c r="AR8" s="75"/>
      <c r="AS8" s="75"/>
      <c r="AT8" s="74">
        <f>データ!T6</f>
        <v>32.19</v>
      </c>
      <c r="AU8" s="74"/>
      <c r="AV8" s="74"/>
      <c r="AW8" s="74"/>
      <c r="AX8" s="74"/>
      <c r="AY8" s="74"/>
      <c r="AZ8" s="74"/>
      <c r="BA8" s="74"/>
      <c r="BB8" s="74">
        <f>データ!U6</f>
        <v>1899.5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89.55</v>
      </c>
      <c r="J10" s="74"/>
      <c r="K10" s="74"/>
      <c r="L10" s="74"/>
      <c r="M10" s="74"/>
      <c r="N10" s="74"/>
      <c r="O10" s="74"/>
      <c r="P10" s="74">
        <f>データ!P6</f>
        <v>16.25</v>
      </c>
      <c r="Q10" s="74"/>
      <c r="R10" s="74"/>
      <c r="S10" s="74"/>
      <c r="T10" s="74"/>
      <c r="U10" s="74"/>
      <c r="V10" s="74"/>
      <c r="W10" s="74">
        <f>データ!Q6</f>
        <v>74.180000000000007</v>
      </c>
      <c r="X10" s="74"/>
      <c r="Y10" s="74"/>
      <c r="Z10" s="74"/>
      <c r="AA10" s="74"/>
      <c r="AB10" s="74"/>
      <c r="AC10" s="74"/>
      <c r="AD10" s="75">
        <f>データ!R6</f>
        <v>1980</v>
      </c>
      <c r="AE10" s="75"/>
      <c r="AF10" s="75"/>
      <c r="AG10" s="75"/>
      <c r="AH10" s="75"/>
      <c r="AI10" s="75"/>
      <c r="AJ10" s="75"/>
      <c r="AK10" s="2"/>
      <c r="AL10" s="75">
        <f>データ!V6</f>
        <v>9918</v>
      </c>
      <c r="AM10" s="75"/>
      <c r="AN10" s="75"/>
      <c r="AO10" s="75"/>
      <c r="AP10" s="75"/>
      <c r="AQ10" s="75"/>
      <c r="AR10" s="75"/>
      <c r="AS10" s="75"/>
      <c r="AT10" s="74">
        <f>データ!W6</f>
        <v>4.1500000000000004</v>
      </c>
      <c r="AU10" s="74"/>
      <c r="AV10" s="74"/>
      <c r="AW10" s="74"/>
      <c r="AX10" s="74"/>
      <c r="AY10" s="74"/>
      <c r="AZ10" s="74"/>
      <c r="BA10" s="74"/>
      <c r="BB10" s="74">
        <f>データ!X6</f>
        <v>2389.88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m3gSiUmfcEgCm9/ELh+qViQlO/AYFzcSHvrt7v/fWLc5tA2N8qFhOA5hQj0ttGQIZzj5MYGvNYaDkAaXVKgVcw==" saltValue="sKsK530Yb4mCQXeoljaf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232360</v>
      </c>
      <c r="D6" s="33">
        <f t="shared" si="3"/>
        <v>46</v>
      </c>
      <c r="E6" s="33">
        <f t="shared" si="3"/>
        <v>17</v>
      </c>
      <c r="F6" s="33">
        <f t="shared" si="3"/>
        <v>5</v>
      </c>
      <c r="G6" s="33">
        <f t="shared" si="3"/>
        <v>0</v>
      </c>
      <c r="H6" s="33" t="str">
        <f t="shared" si="3"/>
        <v>愛知県　みよし市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89.55</v>
      </c>
      <c r="P6" s="34">
        <f t="shared" si="3"/>
        <v>16.25</v>
      </c>
      <c r="Q6" s="34">
        <f t="shared" si="3"/>
        <v>74.180000000000007</v>
      </c>
      <c r="R6" s="34">
        <f t="shared" si="3"/>
        <v>1980</v>
      </c>
      <c r="S6" s="34">
        <f t="shared" si="3"/>
        <v>61145</v>
      </c>
      <c r="T6" s="34">
        <f t="shared" si="3"/>
        <v>32.19</v>
      </c>
      <c r="U6" s="34">
        <f t="shared" si="3"/>
        <v>1899.5</v>
      </c>
      <c r="V6" s="34">
        <f t="shared" si="3"/>
        <v>9918</v>
      </c>
      <c r="W6" s="34">
        <f t="shared" si="3"/>
        <v>4.1500000000000004</v>
      </c>
      <c r="X6" s="34">
        <f t="shared" si="3"/>
        <v>2389.88</v>
      </c>
      <c r="Y6" s="35" t="str">
        <f>IF(Y7="",NA(),Y7)</f>
        <v>-</v>
      </c>
      <c r="Z6" s="35" t="str">
        <f t="shared" ref="Z6:AH6" si="4">IF(Z7="",NA(),Z7)</f>
        <v>-</v>
      </c>
      <c r="AA6" s="35" t="str">
        <f t="shared" si="4"/>
        <v>-</v>
      </c>
      <c r="AB6" s="35" t="str">
        <f t="shared" si="4"/>
        <v>-</v>
      </c>
      <c r="AC6" s="35">
        <f t="shared" si="4"/>
        <v>82.82</v>
      </c>
      <c r="AD6" s="35" t="str">
        <f t="shared" si="4"/>
        <v>-</v>
      </c>
      <c r="AE6" s="35" t="str">
        <f t="shared" si="4"/>
        <v>-</v>
      </c>
      <c r="AF6" s="35" t="str">
        <f t="shared" si="4"/>
        <v>-</v>
      </c>
      <c r="AG6" s="35" t="str">
        <f t="shared" si="4"/>
        <v>-</v>
      </c>
      <c r="AH6" s="35">
        <f t="shared" si="4"/>
        <v>101.91</v>
      </c>
      <c r="AI6" s="34" t="str">
        <f>IF(AI7="","",IF(AI7="-","【-】","【"&amp;SUBSTITUTE(TEXT(AI7,"#,##0.00"),"-","△")&amp;"】"))</f>
        <v>【102.97】</v>
      </c>
      <c r="AJ6" s="35" t="str">
        <f>IF(AJ7="",NA(),AJ7)</f>
        <v>-</v>
      </c>
      <c r="AK6" s="35" t="str">
        <f t="shared" ref="AK6:AS6" si="5">IF(AK7="",NA(),AK7)</f>
        <v>-</v>
      </c>
      <c r="AL6" s="35" t="str">
        <f t="shared" si="5"/>
        <v>-</v>
      </c>
      <c r="AM6" s="35" t="str">
        <f t="shared" si="5"/>
        <v>-</v>
      </c>
      <c r="AN6" s="35">
        <f t="shared" si="5"/>
        <v>92</v>
      </c>
      <c r="AO6" s="35" t="str">
        <f t="shared" si="5"/>
        <v>-</v>
      </c>
      <c r="AP6" s="35" t="str">
        <f t="shared" si="5"/>
        <v>-</v>
      </c>
      <c r="AQ6" s="35" t="str">
        <f t="shared" si="5"/>
        <v>-</v>
      </c>
      <c r="AR6" s="35" t="str">
        <f t="shared" si="5"/>
        <v>-</v>
      </c>
      <c r="AS6" s="35">
        <f t="shared" si="5"/>
        <v>127.98</v>
      </c>
      <c r="AT6" s="34" t="str">
        <f>IF(AT7="","",IF(AT7="-","【-】","【"&amp;SUBSTITUTE(TEXT(AT7,"#,##0.00"),"-","△")&amp;"】"))</f>
        <v>【165.48】</v>
      </c>
      <c r="AU6" s="35" t="str">
        <f>IF(AU7="",NA(),AU7)</f>
        <v>-</v>
      </c>
      <c r="AV6" s="35" t="str">
        <f t="shared" ref="AV6:BD6" si="6">IF(AV7="",NA(),AV7)</f>
        <v>-</v>
      </c>
      <c r="AW6" s="35" t="str">
        <f t="shared" si="6"/>
        <v>-</v>
      </c>
      <c r="AX6" s="35" t="str">
        <f t="shared" si="6"/>
        <v>-</v>
      </c>
      <c r="AY6" s="35">
        <f t="shared" si="6"/>
        <v>83.25</v>
      </c>
      <c r="AZ6" s="35" t="str">
        <f t="shared" si="6"/>
        <v>-</v>
      </c>
      <c r="BA6" s="35" t="str">
        <f t="shared" si="6"/>
        <v>-</v>
      </c>
      <c r="BB6" s="35" t="str">
        <f t="shared" si="6"/>
        <v>-</v>
      </c>
      <c r="BC6" s="35" t="str">
        <f t="shared" si="6"/>
        <v>-</v>
      </c>
      <c r="BD6" s="35">
        <f t="shared" si="6"/>
        <v>44.14</v>
      </c>
      <c r="BE6" s="34" t="str">
        <f>IF(BE7="","",IF(BE7="-","【-】","【"&amp;SUBSTITUTE(TEXT(BE7,"#,##0.00"),"-","△")&amp;"】"))</f>
        <v>【33.84】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654.71</v>
      </c>
      <c r="BP6" s="34" t="str">
        <f>IF(BP7="","",IF(BP7="-","【-】","【"&amp;SUBSTITUTE(TEXT(BP7,"#,##0.00"),"-","△")&amp;"】"))</f>
        <v>【765.47】</v>
      </c>
      <c r="BQ6" s="35" t="str">
        <f>IF(BQ7="",NA(),BQ7)</f>
        <v>-</v>
      </c>
      <c r="BR6" s="35" t="str">
        <f t="shared" ref="BR6:BZ6" si="8">IF(BR7="",NA(),BR7)</f>
        <v>-</v>
      </c>
      <c r="BS6" s="35" t="str">
        <f t="shared" si="8"/>
        <v>-</v>
      </c>
      <c r="BT6" s="35" t="str">
        <f t="shared" si="8"/>
        <v>-</v>
      </c>
      <c r="BU6" s="35">
        <f t="shared" si="8"/>
        <v>43.35</v>
      </c>
      <c r="BV6" s="35" t="str">
        <f t="shared" si="8"/>
        <v>-</v>
      </c>
      <c r="BW6" s="35" t="str">
        <f t="shared" si="8"/>
        <v>-</v>
      </c>
      <c r="BX6" s="35" t="str">
        <f t="shared" si="8"/>
        <v>-</v>
      </c>
      <c r="BY6" s="35" t="str">
        <f t="shared" si="8"/>
        <v>-</v>
      </c>
      <c r="BZ6" s="35">
        <f t="shared" si="8"/>
        <v>65.37</v>
      </c>
      <c r="CA6" s="34" t="str">
        <f>IF(CA7="","",IF(CA7="-","【-】","【"&amp;SUBSTITUTE(TEXT(CA7,"#,##0.00"),"-","△")&amp;"】"))</f>
        <v>【59.59】</v>
      </c>
      <c r="CB6" s="35" t="str">
        <f>IF(CB7="",NA(),CB7)</f>
        <v>-</v>
      </c>
      <c r="CC6" s="35" t="str">
        <f t="shared" ref="CC6:CK6" si="9">IF(CC7="",NA(),CC7)</f>
        <v>-</v>
      </c>
      <c r="CD6" s="35" t="str">
        <f t="shared" si="9"/>
        <v>-</v>
      </c>
      <c r="CE6" s="35" t="str">
        <f t="shared" si="9"/>
        <v>-</v>
      </c>
      <c r="CF6" s="35">
        <f t="shared" si="9"/>
        <v>227.85</v>
      </c>
      <c r="CG6" s="35" t="str">
        <f t="shared" si="9"/>
        <v>-</v>
      </c>
      <c r="CH6" s="35" t="str">
        <f t="shared" si="9"/>
        <v>-</v>
      </c>
      <c r="CI6" s="35" t="str">
        <f t="shared" si="9"/>
        <v>-</v>
      </c>
      <c r="CJ6" s="35" t="str">
        <f t="shared" si="9"/>
        <v>-</v>
      </c>
      <c r="CK6" s="35">
        <f t="shared" si="9"/>
        <v>228.99</v>
      </c>
      <c r="CL6" s="34" t="str">
        <f>IF(CL7="","",IF(CL7="-","【-】","【"&amp;SUBSTITUTE(TEXT(CL7,"#,##0.00"),"-","△")&amp;"】"))</f>
        <v>【257.86】</v>
      </c>
      <c r="CM6" s="35" t="str">
        <f>IF(CM7="",NA(),CM7)</f>
        <v>-</v>
      </c>
      <c r="CN6" s="35" t="str">
        <f t="shared" ref="CN6:CV6" si="10">IF(CN7="",NA(),CN7)</f>
        <v>-</v>
      </c>
      <c r="CO6" s="35" t="str">
        <f t="shared" si="10"/>
        <v>-</v>
      </c>
      <c r="CP6" s="35" t="str">
        <f t="shared" si="10"/>
        <v>-</v>
      </c>
      <c r="CQ6" s="35">
        <f t="shared" si="10"/>
        <v>67.34</v>
      </c>
      <c r="CR6" s="35" t="str">
        <f t="shared" si="10"/>
        <v>-</v>
      </c>
      <c r="CS6" s="35" t="str">
        <f t="shared" si="10"/>
        <v>-</v>
      </c>
      <c r="CT6" s="35" t="str">
        <f t="shared" si="10"/>
        <v>-</v>
      </c>
      <c r="CU6" s="35" t="str">
        <f t="shared" si="10"/>
        <v>-</v>
      </c>
      <c r="CV6" s="35">
        <f t="shared" si="10"/>
        <v>54.06</v>
      </c>
      <c r="CW6" s="34" t="str">
        <f>IF(CW7="","",IF(CW7="-","【-】","【"&amp;SUBSTITUTE(TEXT(CW7,"#,##0.00"),"-","△")&amp;"】"))</f>
        <v>【51.30】</v>
      </c>
      <c r="CX6" s="35" t="str">
        <f>IF(CX7="",NA(),CX7)</f>
        <v>-</v>
      </c>
      <c r="CY6" s="35" t="str">
        <f t="shared" ref="CY6:DG6" si="11">IF(CY7="",NA(),CY7)</f>
        <v>-</v>
      </c>
      <c r="CZ6" s="35" t="str">
        <f t="shared" si="11"/>
        <v>-</v>
      </c>
      <c r="DA6" s="35" t="str">
        <f t="shared" si="11"/>
        <v>-</v>
      </c>
      <c r="DB6" s="35">
        <f t="shared" si="11"/>
        <v>92.33</v>
      </c>
      <c r="DC6" s="35" t="str">
        <f t="shared" si="11"/>
        <v>-</v>
      </c>
      <c r="DD6" s="35" t="str">
        <f t="shared" si="11"/>
        <v>-</v>
      </c>
      <c r="DE6" s="35" t="str">
        <f t="shared" si="11"/>
        <v>-</v>
      </c>
      <c r="DF6" s="35" t="str">
        <f t="shared" si="11"/>
        <v>-</v>
      </c>
      <c r="DG6" s="35">
        <f t="shared" si="11"/>
        <v>90.11</v>
      </c>
      <c r="DH6" s="34" t="str">
        <f>IF(DH7="","",IF(DH7="-","【-】","【"&amp;SUBSTITUTE(TEXT(DH7,"#,##0.00"),"-","△")&amp;"】"))</f>
        <v>【86.22】</v>
      </c>
      <c r="DI6" s="35" t="str">
        <f>IF(DI7="",NA(),DI7)</f>
        <v>-</v>
      </c>
      <c r="DJ6" s="35" t="str">
        <f t="shared" ref="DJ6:DR6" si="12">IF(DJ7="",NA(),DJ7)</f>
        <v>-</v>
      </c>
      <c r="DK6" s="35" t="str">
        <f t="shared" si="12"/>
        <v>-</v>
      </c>
      <c r="DL6" s="35" t="str">
        <f t="shared" si="12"/>
        <v>-</v>
      </c>
      <c r="DM6" s="35">
        <f t="shared" si="12"/>
        <v>4.6900000000000004</v>
      </c>
      <c r="DN6" s="35" t="str">
        <f t="shared" si="12"/>
        <v>-</v>
      </c>
      <c r="DO6" s="35" t="str">
        <f t="shared" si="12"/>
        <v>-</v>
      </c>
      <c r="DP6" s="35" t="str">
        <f t="shared" si="12"/>
        <v>-</v>
      </c>
      <c r="DQ6" s="35" t="str">
        <f t="shared" si="12"/>
        <v>-</v>
      </c>
      <c r="DR6" s="35">
        <f t="shared" si="12"/>
        <v>28.19</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5">
        <f t="shared" si="14"/>
        <v>0.27</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232360</v>
      </c>
      <c r="D7" s="37">
        <v>46</v>
      </c>
      <c r="E7" s="37">
        <v>17</v>
      </c>
      <c r="F7" s="37">
        <v>5</v>
      </c>
      <c r="G7" s="37">
        <v>0</v>
      </c>
      <c r="H7" s="37" t="s">
        <v>96</v>
      </c>
      <c r="I7" s="37" t="s">
        <v>97</v>
      </c>
      <c r="J7" s="37" t="s">
        <v>98</v>
      </c>
      <c r="K7" s="37" t="s">
        <v>99</v>
      </c>
      <c r="L7" s="37" t="s">
        <v>100</v>
      </c>
      <c r="M7" s="37" t="s">
        <v>101</v>
      </c>
      <c r="N7" s="38" t="s">
        <v>102</v>
      </c>
      <c r="O7" s="38">
        <v>89.55</v>
      </c>
      <c r="P7" s="38">
        <v>16.25</v>
      </c>
      <c r="Q7" s="38">
        <v>74.180000000000007</v>
      </c>
      <c r="R7" s="38">
        <v>1980</v>
      </c>
      <c r="S7" s="38">
        <v>61145</v>
      </c>
      <c r="T7" s="38">
        <v>32.19</v>
      </c>
      <c r="U7" s="38">
        <v>1899.5</v>
      </c>
      <c r="V7" s="38">
        <v>9918</v>
      </c>
      <c r="W7" s="38">
        <v>4.1500000000000004</v>
      </c>
      <c r="X7" s="38">
        <v>2389.88</v>
      </c>
      <c r="Y7" s="38" t="s">
        <v>102</v>
      </c>
      <c r="Z7" s="38" t="s">
        <v>102</v>
      </c>
      <c r="AA7" s="38" t="s">
        <v>102</v>
      </c>
      <c r="AB7" s="38" t="s">
        <v>102</v>
      </c>
      <c r="AC7" s="38">
        <v>82.82</v>
      </c>
      <c r="AD7" s="38" t="s">
        <v>102</v>
      </c>
      <c r="AE7" s="38" t="s">
        <v>102</v>
      </c>
      <c r="AF7" s="38" t="s">
        <v>102</v>
      </c>
      <c r="AG7" s="38" t="s">
        <v>102</v>
      </c>
      <c r="AH7" s="38">
        <v>101.91</v>
      </c>
      <c r="AI7" s="38">
        <v>102.97</v>
      </c>
      <c r="AJ7" s="38" t="s">
        <v>102</v>
      </c>
      <c r="AK7" s="38" t="s">
        <v>102</v>
      </c>
      <c r="AL7" s="38" t="s">
        <v>102</v>
      </c>
      <c r="AM7" s="38" t="s">
        <v>102</v>
      </c>
      <c r="AN7" s="38">
        <v>92</v>
      </c>
      <c r="AO7" s="38" t="s">
        <v>102</v>
      </c>
      <c r="AP7" s="38" t="s">
        <v>102</v>
      </c>
      <c r="AQ7" s="38" t="s">
        <v>102</v>
      </c>
      <c r="AR7" s="38" t="s">
        <v>102</v>
      </c>
      <c r="AS7" s="38">
        <v>127.98</v>
      </c>
      <c r="AT7" s="38">
        <v>165.48</v>
      </c>
      <c r="AU7" s="38" t="s">
        <v>102</v>
      </c>
      <c r="AV7" s="38" t="s">
        <v>102</v>
      </c>
      <c r="AW7" s="38" t="s">
        <v>102</v>
      </c>
      <c r="AX7" s="38" t="s">
        <v>102</v>
      </c>
      <c r="AY7" s="38">
        <v>83.25</v>
      </c>
      <c r="AZ7" s="38" t="s">
        <v>102</v>
      </c>
      <c r="BA7" s="38" t="s">
        <v>102</v>
      </c>
      <c r="BB7" s="38" t="s">
        <v>102</v>
      </c>
      <c r="BC7" s="38" t="s">
        <v>102</v>
      </c>
      <c r="BD7" s="38">
        <v>44.14</v>
      </c>
      <c r="BE7" s="38">
        <v>33.840000000000003</v>
      </c>
      <c r="BF7" s="38" t="s">
        <v>102</v>
      </c>
      <c r="BG7" s="38" t="s">
        <v>102</v>
      </c>
      <c r="BH7" s="38" t="s">
        <v>102</v>
      </c>
      <c r="BI7" s="38" t="s">
        <v>102</v>
      </c>
      <c r="BJ7" s="38">
        <v>0</v>
      </c>
      <c r="BK7" s="38" t="s">
        <v>102</v>
      </c>
      <c r="BL7" s="38" t="s">
        <v>102</v>
      </c>
      <c r="BM7" s="38" t="s">
        <v>102</v>
      </c>
      <c r="BN7" s="38" t="s">
        <v>102</v>
      </c>
      <c r="BO7" s="38">
        <v>654.71</v>
      </c>
      <c r="BP7" s="38">
        <v>765.47</v>
      </c>
      <c r="BQ7" s="38" t="s">
        <v>102</v>
      </c>
      <c r="BR7" s="38" t="s">
        <v>102</v>
      </c>
      <c r="BS7" s="38" t="s">
        <v>102</v>
      </c>
      <c r="BT7" s="38" t="s">
        <v>102</v>
      </c>
      <c r="BU7" s="38">
        <v>43.35</v>
      </c>
      <c r="BV7" s="38" t="s">
        <v>102</v>
      </c>
      <c r="BW7" s="38" t="s">
        <v>102</v>
      </c>
      <c r="BX7" s="38" t="s">
        <v>102</v>
      </c>
      <c r="BY7" s="38" t="s">
        <v>102</v>
      </c>
      <c r="BZ7" s="38">
        <v>65.37</v>
      </c>
      <c r="CA7" s="38">
        <v>59.59</v>
      </c>
      <c r="CB7" s="38" t="s">
        <v>102</v>
      </c>
      <c r="CC7" s="38" t="s">
        <v>102</v>
      </c>
      <c r="CD7" s="38" t="s">
        <v>102</v>
      </c>
      <c r="CE7" s="38" t="s">
        <v>102</v>
      </c>
      <c r="CF7" s="38">
        <v>227.85</v>
      </c>
      <c r="CG7" s="38" t="s">
        <v>102</v>
      </c>
      <c r="CH7" s="38" t="s">
        <v>102</v>
      </c>
      <c r="CI7" s="38" t="s">
        <v>102</v>
      </c>
      <c r="CJ7" s="38" t="s">
        <v>102</v>
      </c>
      <c r="CK7" s="38">
        <v>228.99</v>
      </c>
      <c r="CL7" s="38">
        <v>257.86</v>
      </c>
      <c r="CM7" s="38" t="s">
        <v>102</v>
      </c>
      <c r="CN7" s="38" t="s">
        <v>102</v>
      </c>
      <c r="CO7" s="38" t="s">
        <v>102</v>
      </c>
      <c r="CP7" s="38" t="s">
        <v>102</v>
      </c>
      <c r="CQ7" s="38">
        <v>67.34</v>
      </c>
      <c r="CR7" s="38" t="s">
        <v>102</v>
      </c>
      <c r="CS7" s="38" t="s">
        <v>102</v>
      </c>
      <c r="CT7" s="38" t="s">
        <v>102</v>
      </c>
      <c r="CU7" s="38" t="s">
        <v>102</v>
      </c>
      <c r="CV7" s="38">
        <v>54.06</v>
      </c>
      <c r="CW7" s="38">
        <v>51.3</v>
      </c>
      <c r="CX7" s="38" t="s">
        <v>102</v>
      </c>
      <c r="CY7" s="38" t="s">
        <v>102</v>
      </c>
      <c r="CZ7" s="38" t="s">
        <v>102</v>
      </c>
      <c r="DA7" s="38" t="s">
        <v>102</v>
      </c>
      <c r="DB7" s="38">
        <v>92.33</v>
      </c>
      <c r="DC7" s="38" t="s">
        <v>102</v>
      </c>
      <c r="DD7" s="38" t="s">
        <v>102</v>
      </c>
      <c r="DE7" s="38" t="s">
        <v>102</v>
      </c>
      <c r="DF7" s="38" t="s">
        <v>102</v>
      </c>
      <c r="DG7" s="38">
        <v>90.11</v>
      </c>
      <c r="DH7" s="38">
        <v>86.22</v>
      </c>
      <c r="DI7" s="38" t="s">
        <v>102</v>
      </c>
      <c r="DJ7" s="38" t="s">
        <v>102</v>
      </c>
      <c r="DK7" s="38" t="s">
        <v>102</v>
      </c>
      <c r="DL7" s="38" t="s">
        <v>102</v>
      </c>
      <c r="DM7" s="38">
        <v>4.6900000000000004</v>
      </c>
      <c r="DN7" s="38" t="s">
        <v>102</v>
      </c>
      <c r="DO7" s="38" t="s">
        <v>102</v>
      </c>
      <c r="DP7" s="38" t="s">
        <v>102</v>
      </c>
      <c r="DQ7" s="38" t="s">
        <v>102</v>
      </c>
      <c r="DR7" s="38">
        <v>28.19</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0.27</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2021-01-22T03:32:14Z</cp:lastPrinted>
  <dcterms:created xsi:type="dcterms:W3CDTF">2020-12-04T02:37:04Z</dcterms:created>
  <dcterms:modified xsi:type="dcterms:W3CDTF">2021-02-22T02:45:21Z</dcterms:modified>
  <cp:category/>
</cp:coreProperties>
</file>