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49_美浜町\"/>
    </mc:Choice>
  </mc:AlternateContent>
  <workbookProtection workbookAlgorithmName="SHA-512" workbookHashValue="FRKuyGoyh/d5oyHgu82RXTQB3jFnwKJWtwpqgn44KATBKbbAZ5pOoJdo8fI5AMIqMuP8Spg3lEcQel+C6vFN+w==" workbookSaltValue="5zw12gDyo8M3lWI4SSoSy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<sst xmlns="http://schemas.openxmlformats.org/spreadsheetml/2006/main" count="236" uniqueCount="118">
  <si>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</si>
  <si>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</si>
  <si>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</si>
  <si>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</si>
  <si>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</si>
  <si>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</si>
  <si>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</si>
  <si>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</si>
  <si>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</si>
  <si>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</si>
  <si>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</si>
  <si>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</si>
  <si>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</si>
  <si>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</si>
  <si>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</si>
  <si>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</si>
  <si>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</si>
  <si>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</si>
  <si>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</si>
  <si>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</si>
  <si>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</si>
  <si>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</si>
  <si>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</si>
  <si>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</si>
  <si>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</si>
  <si>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</si>
  <si>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</si>
  <si>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</si>
  <si>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</si>
  <si>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</si>
  <si>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</si>
  <si>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</si>
  <si>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</si>
  <si>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</si>
  <si>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</si>
  <si>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</si>
  <si>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</si>
  <si>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</si>
  <si>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</si>
  <si>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</si>
  <si>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</si>
  <si>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</si>
  <si>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</si>
  <si>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</si>
  <si>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</si>
  <si>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</si>
  <si>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</si>
  <si>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</si>
  <si>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</si>
  <si>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</si>
  <si>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</si>
  <si>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</si>
  <si>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</si>
  <si>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</si>
  <si>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</si>
  <si>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</si>
  <si>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</si>
  <si>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</si>
  <si>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</si>
  <si>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</si>
  <si>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</si>
  <si>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</si>
  <si>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</si>
  <si>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</si>
  <si>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</si>
  <si>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</si>
  <si>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</si>
  <si>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</si>
  <si>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</si>
  <si>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</si>
  <si>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</si>
  <si>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</si>
  <si>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</si>
  <si>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</si>
  <si>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</si>
  <si>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</si>
  <si>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</si>
  <si>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</si>
  <si>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</si>
  <si>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</si>
  <si>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</si>
  <si>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</si>
  <si>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</si>
  <si>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</si>
  <si>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</si>
  <si>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</si>
  <si>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</si>
  <si>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</si>
  <si>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</si>
  <si>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</si>
  <si>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</si>
  <si>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</si>
  <si>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</si>
  <si>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</si>
  <si>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</si>
  <si>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</si>
  <si>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</si>
  <si>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</si>
  <si>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</si>
  <si>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</si>
  <si>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</si>
  <si>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</si>
  <si>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</si>
  <si>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</si>
  <si>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</si>
  <si>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</si>
  <si>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</si>
  <si>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</si>
  <si>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</si>
  <si>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</si>
  <si>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</si>
  <si>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</si>
  <si>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</si>
  <si>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</si>
  <si>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</si>
  <si>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改善率は0％となっているが、これは標準耐用年数を経過した管渠がなく更新する必要がないためである。しかしながらストックマネジメントの効率的な機能保全対策を比較検討し、経営改善のためコストを抑えた更新を実施することが必要である。</t>
    <rPh sb="1" eb="3">
      <t>カンロ</t>
    </rPh>
    <rPh sb="3" eb="5">
      <t>カイゼン</t>
    </rPh>
    <rPh sb="5" eb="6">
      <t>リツ</t>
    </rPh>
    <rPh sb="20" eb="22">
      <t>ヒョウジュン</t>
    </rPh>
    <rPh sb="22" eb="24">
      <t>タイヨウ</t>
    </rPh>
    <rPh sb="24" eb="26">
      <t>ネンスウ</t>
    </rPh>
    <rPh sb="27" eb="29">
      <t>ケイカ</t>
    </rPh>
    <rPh sb="31" eb="33">
      <t>カンキョ</t>
    </rPh>
    <rPh sb="36" eb="38">
      <t>コウシン</t>
    </rPh>
    <rPh sb="40" eb="42">
      <t>ヒツヨウ</t>
    </rPh>
    <rPh sb="102" eb="104">
      <t>ジッシ</t>
    </rPh>
    <phoneticPr fontId="4"/>
  </si>
  <si>
    <t xml:space="preserve">　①収益的支出比率は100％前後ではあるが、これは他会計繰入金に依存しているためである。また④企業債残高対事業規模比率は0％であるが、これも企業債を一般会計から繰り入れて負担しているためである。
　⑤経費回収率では類似団体平均値が約60％であるのに対し約16％となっていることから、料金収入が少ないことが明確である。昨年度の約14％から上昇したが、修繕費が相対的に減少した事が原因である。
　⑥汚水処理原価は690円であるが、修繕費が減少したので、昨年度より低い数値になっている。類似団体の平均値が約270円に対し近年は700円前後で推移しており、計画処理水量の50％以下の処理水量であるため、最適な処理方法となっていないことが疑われる。
　⑦施設利用率は類似団体平均値が50％強に対し、22％程度である。本地区の特徴として夏季における海水浴客等の流入人口を見込んだ計画となっているが、近年の流入人口と定住人口を再度精査し適正な処理施設規模の確認が必要である。
　⑧水洗化率は約90％であり類似団体平均値を上回っており高い数値となっている。
</t>
    <rPh sb="2" eb="5">
      <t>シュウエキテキ</t>
    </rPh>
    <rPh sb="5" eb="7">
      <t>シシュツ</t>
    </rPh>
    <rPh sb="7" eb="9">
      <t>ヒリツ</t>
    </rPh>
    <rPh sb="14" eb="16">
      <t>ゼンゴ</t>
    </rPh>
    <rPh sb="25" eb="26">
      <t>タ</t>
    </rPh>
    <rPh sb="26" eb="28">
      <t>カイケイ</t>
    </rPh>
    <rPh sb="28" eb="30">
      <t>クリイレ</t>
    </rPh>
    <rPh sb="30" eb="31">
      <t>キン</t>
    </rPh>
    <rPh sb="32" eb="34">
      <t>イゾン</t>
    </rPh>
    <rPh sb="47" eb="49">
      <t>キギョウ</t>
    </rPh>
    <rPh sb="49" eb="50">
      <t>サイ</t>
    </rPh>
    <rPh sb="50" eb="52">
      <t>ザンダカ</t>
    </rPh>
    <rPh sb="52" eb="53">
      <t>タイ</t>
    </rPh>
    <rPh sb="53" eb="55">
      <t>ジギョウ</t>
    </rPh>
    <rPh sb="55" eb="57">
      <t>キボ</t>
    </rPh>
    <rPh sb="57" eb="59">
      <t>ヒリツ</t>
    </rPh>
    <rPh sb="70" eb="72">
      <t>キギョウ</t>
    </rPh>
    <rPh sb="72" eb="73">
      <t>サイ</t>
    </rPh>
    <rPh sb="74" eb="76">
      <t>イッパン</t>
    </rPh>
    <rPh sb="76" eb="78">
      <t>カイケイ</t>
    </rPh>
    <rPh sb="80" eb="81">
      <t>ク</t>
    </rPh>
    <rPh sb="82" eb="83">
      <t>イ</t>
    </rPh>
    <rPh sb="85" eb="87">
      <t>フタン</t>
    </rPh>
    <rPh sb="100" eb="102">
      <t>ケイヒ</t>
    </rPh>
    <rPh sb="102" eb="104">
      <t>カイシュウ</t>
    </rPh>
    <rPh sb="104" eb="105">
      <t>リツ</t>
    </rPh>
    <rPh sb="107" eb="109">
      <t>ルイジ</t>
    </rPh>
    <rPh sb="109" eb="111">
      <t>ダンタイ</t>
    </rPh>
    <rPh sb="111" eb="113">
      <t>ヘイキン</t>
    </rPh>
    <rPh sb="113" eb="114">
      <t>アタイ</t>
    </rPh>
    <rPh sb="115" eb="116">
      <t>ヤク</t>
    </rPh>
    <rPh sb="124" eb="125">
      <t>タイ</t>
    </rPh>
    <rPh sb="126" eb="127">
      <t>ヤク</t>
    </rPh>
    <rPh sb="141" eb="143">
      <t>リョウキン</t>
    </rPh>
    <rPh sb="143" eb="145">
      <t>シュウニュウ</t>
    </rPh>
    <rPh sb="146" eb="147">
      <t>スク</t>
    </rPh>
    <rPh sb="158" eb="161">
      <t>サクネンド</t>
    </rPh>
    <rPh sb="162" eb="163">
      <t>ヤク</t>
    </rPh>
    <rPh sb="168" eb="170">
      <t>ジョウショウ</t>
    </rPh>
    <rPh sb="174" eb="176">
      <t>シュウゼン</t>
    </rPh>
    <rPh sb="176" eb="177">
      <t>ヒ</t>
    </rPh>
    <rPh sb="178" eb="181">
      <t>ソウタイテキ</t>
    </rPh>
    <rPh sb="182" eb="184">
      <t>ゲンショウ</t>
    </rPh>
    <rPh sb="186" eb="187">
      <t>コト</t>
    </rPh>
    <rPh sb="188" eb="190">
      <t>ゲンイン</t>
    </rPh>
    <rPh sb="197" eb="199">
      <t>オスイ</t>
    </rPh>
    <rPh sb="199" eb="201">
      <t>ショリ</t>
    </rPh>
    <rPh sb="201" eb="203">
      <t>ゲンカ</t>
    </rPh>
    <rPh sb="207" eb="208">
      <t>エン</t>
    </rPh>
    <rPh sb="213" eb="215">
      <t>シュウゼン</t>
    </rPh>
    <rPh sb="215" eb="216">
      <t>ヒ</t>
    </rPh>
    <rPh sb="217" eb="219">
      <t>ゲンショウ</t>
    </rPh>
    <rPh sb="224" eb="227">
      <t>サクネンド</t>
    </rPh>
    <rPh sb="231" eb="233">
      <t>スウチ</t>
    </rPh>
    <rPh sb="240" eb="242">
      <t>ルイジ</t>
    </rPh>
    <rPh sb="242" eb="244">
      <t>ダンタイ</t>
    </rPh>
    <rPh sb="245" eb="247">
      <t>ヘイキン</t>
    </rPh>
    <rPh sb="247" eb="248">
      <t>チ</t>
    </rPh>
    <rPh sb="249" eb="250">
      <t>ヤク</t>
    </rPh>
    <rPh sb="253" eb="254">
      <t>エン</t>
    </rPh>
    <rPh sb="255" eb="256">
      <t>タイ</t>
    </rPh>
    <rPh sb="257" eb="259">
      <t>キンネン</t>
    </rPh>
    <rPh sb="263" eb="264">
      <t>エン</t>
    </rPh>
    <rPh sb="264" eb="266">
      <t>ゼンゴ</t>
    </rPh>
    <rPh sb="267" eb="269">
      <t>スイイ</t>
    </rPh>
    <rPh sb="274" eb="276">
      <t>ケイカク</t>
    </rPh>
    <rPh sb="276" eb="278">
      <t>ショリ</t>
    </rPh>
    <rPh sb="278" eb="280">
      <t>スイリョウ</t>
    </rPh>
    <rPh sb="284" eb="286">
      <t>イカ</t>
    </rPh>
    <rPh sb="287" eb="289">
      <t>ショリ</t>
    </rPh>
    <rPh sb="289" eb="291">
      <t>スイリョウ</t>
    </rPh>
    <rPh sb="297" eb="299">
      <t>サイテキ</t>
    </rPh>
    <rPh sb="300" eb="302">
      <t>ショリ</t>
    </rPh>
    <rPh sb="302" eb="304">
      <t>ホウホウ</t>
    </rPh>
    <rPh sb="314" eb="315">
      <t>ウタガ</t>
    </rPh>
    <rPh sb="322" eb="324">
      <t>シセツ</t>
    </rPh>
    <rPh sb="324" eb="326">
      <t>リヨウ</t>
    </rPh>
    <rPh sb="326" eb="327">
      <t>リツ</t>
    </rPh>
    <rPh sb="328" eb="330">
      <t>ルイジ</t>
    </rPh>
    <rPh sb="330" eb="332">
      <t>ダンタイ</t>
    </rPh>
    <rPh sb="332" eb="334">
      <t>ヘイキン</t>
    </rPh>
    <rPh sb="334" eb="335">
      <t>チ</t>
    </rPh>
    <rPh sb="339" eb="340">
      <t>キョウ</t>
    </rPh>
    <rPh sb="341" eb="342">
      <t>タイ</t>
    </rPh>
    <rPh sb="347" eb="349">
      <t>テイド</t>
    </rPh>
    <rPh sb="353" eb="354">
      <t>ホン</t>
    </rPh>
    <rPh sb="372" eb="373">
      <t>トウ</t>
    </rPh>
    <rPh sb="374" eb="376">
      <t>リュウニュウ</t>
    </rPh>
    <rPh sb="376" eb="378">
      <t>ジンコウ</t>
    </rPh>
    <rPh sb="393" eb="395">
      <t>キンネン</t>
    </rPh>
    <rPh sb="396" eb="398">
      <t>リュウニュウ</t>
    </rPh>
    <rPh sb="398" eb="400">
      <t>ジンコウ</t>
    </rPh>
    <rPh sb="401" eb="403">
      <t>テイジュウ</t>
    </rPh>
    <rPh sb="403" eb="405">
      <t>ジンコウ</t>
    </rPh>
    <rPh sb="406" eb="408">
      <t>サイド</t>
    </rPh>
    <rPh sb="408" eb="410">
      <t>セイサ</t>
    </rPh>
    <rPh sb="411" eb="413">
      <t>テキセイ</t>
    </rPh>
    <rPh sb="414" eb="416">
      <t>ショリ</t>
    </rPh>
    <rPh sb="416" eb="418">
      <t>シセツ</t>
    </rPh>
    <rPh sb="418" eb="420">
      <t>キボ</t>
    </rPh>
    <rPh sb="421" eb="423">
      <t>カクニン</t>
    </rPh>
    <rPh sb="424" eb="426">
      <t>ヒツヨウ</t>
    </rPh>
    <rPh sb="438" eb="439">
      <t>ヤク</t>
    </rPh>
    <phoneticPr fontId="4"/>
  </si>
  <si>
    <t>　下水道の経営は料金収入が少ないため他会計繰入金に依存している状況である。
　この先、定住人口や海水浴客等の流入人口も減少傾向にあるため、料金収入の増加は見込めないことから、他会計繰入金に依存しない健全な経営になるような取組が必要である。
将来において継続して処理施設の修繕工事を実施していく費用が必要となるが、処理施設の適切な規模を精査して、ダウンサイジング等施設整備保全をする必要がある。
また管渠については、平成8年度に供用開始され、現時点では老朽化していないので更新費用は計上されていないが、平成30年度に作成した農業集落排水施設最適整備構想を基本として、費用対効果の得られる投資計画を実施し経営の改善が必要である。
経営戦略は令和2年度末策定</t>
    <rPh sb="1" eb="3">
      <t>ゲスイ</t>
    </rPh>
    <rPh sb="3" eb="4">
      <t>ドウ</t>
    </rPh>
    <rPh sb="5" eb="7">
      <t>ケイエイ</t>
    </rPh>
    <rPh sb="8" eb="10">
      <t>リョウキン</t>
    </rPh>
    <rPh sb="10" eb="12">
      <t>シュウニュウ</t>
    </rPh>
    <rPh sb="13" eb="14">
      <t>スク</t>
    </rPh>
    <rPh sb="18" eb="19">
      <t>タ</t>
    </rPh>
    <rPh sb="19" eb="21">
      <t>カイケイ</t>
    </rPh>
    <rPh sb="21" eb="23">
      <t>クリイレ</t>
    </rPh>
    <rPh sb="23" eb="24">
      <t>キン</t>
    </rPh>
    <rPh sb="25" eb="27">
      <t>イゾン</t>
    </rPh>
    <rPh sb="31" eb="33">
      <t>ジョウキョウ</t>
    </rPh>
    <rPh sb="41" eb="42">
      <t>サキ</t>
    </rPh>
    <rPh sb="43" eb="45">
      <t>テイジュウ</t>
    </rPh>
    <rPh sb="45" eb="47">
      <t>ジンコウ</t>
    </rPh>
    <rPh sb="48" eb="51">
      <t>カイスイヨク</t>
    </rPh>
    <rPh sb="51" eb="52">
      <t>キャク</t>
    </rPh>
    <rPh sb="52" eb="53">
      <t>トウ</t>
    </rPh>
    <rPh sb="54" eb="56">
      <t>リュウニュウ</t>
    </rPh>
    <rPh sb="56" eb="58">
      <t>ジンコウ</t>
    </rPh>
    <rPh sb="59" eb="61">
      <t>ゲンショウ</t>
    </rPh>
    <rPh sb="61" eb="63">
      <t>ケイコウ</t>
    </rPh>
    <rPh sb="69" eb="71">
      <t>リョウキン</t>
    </rPh>
    <rPh sb="71" eb="73">
      <t>シュウニュウ</t>
    </rPh>
    <rPh sb="74" eb="76">
      <t>ゾウカ</t>
    </rPh>
    <rPh sb="77" eb="79">
      <t>ミコ</t>
    </rPh>
    <rPh sb="87" eb="88">
      <t>タ</t>
    </rPh>
    <rPh sb="88" eb="90">
      <t>カイケイ</t>
    </rPh>
    <rPh sb="90" eb="92">
      <t>クリイレ</t>
    </rPh>
    <rPh sb="92" eb="93">
      <t>キン</t>
    </rPh>
    <rPh sb="94" eb="96">
      <t>イゾン</t>
    </rPh>
    <rPh sb="99" eb="101">
      <t>ケンゼン</t>
    </rPh>
    <rPh sb="102" eb="104">
      <t>ケイエイ</t>
    </rPh>
    <rPh sb="110" eb="112">
      <t>トリクミ</t>
    </rPh>
    <rPh sb="113" eb="115">
      <t>ヒツヨウ</t>
    </rPh>
    <rPh sb="120" eb="122">
      <t>ショウライ</t>
    </rPh>
    <rPh sb="126" eb="128">
      <t>ケイゾク</t>
    </rPh>
    <rPh sb="130" eb="132">
      <t>ショリ</t>
    </rPh>
    <rPh sb="132" eb="134">
      <t>シセツ</t>
    </rPh>
    <rPh sb="135" eb="137">
      <t>シュウゼン</t>
    </rPh>
    <rPh sb="137" eb="139">
      <t>コウジ</t>
    </rPh>
    <rPh sb="140" eb="142">
      <t>ジッシ</t>
    </rPh>
    <rPh sb="146" eb="148">
      <t>ヒヨウ</t>
    </rPh>
    <rPh sb="149" eb="151">
      <t>ヒツヨウ</t>
    </rPh>
    <rPh sb="167" eb="169">
      <t>セイサ</t>
    </rPh>
    <rPh sb="180" eb="181">
      <t>トウ</t>
    </rPh>
    <rPh sb="181" eb="183">
      <t>シセツ</t>
    </rPh>
    <rPh sb="183" eb="185">
      <t>セイビ</t>
    </rPh>
    <rPh sb="185" eb="187">
      <t>ホゼン</t>
    </rPh>
    <rPh sb="240" eb="242">
      <t>ケイジョウ</t>
    </rPh>
    <rPh sb="250" eb="252">
      <t>ヘイセイ</t>
    </rPh>
    <rPh sb="254" eb="256">
      <t>ネンド</t>
    </rPh>
    <rPh sb="257" eb="259">
      <t>サクセイ</t>
    </rPh>
    <rPh sb="261" eb="263">
      <t>ノウギョウ</t>
    </rPh>
    <rPh sb="263" eb="265">
      <t>シュウラク</t>
    </rPh>
    <rPh sb="265" eb="267">
      <t>ハイスイ</t>
    </rPh>
    <rPh sb="267" eb="269">
      <t>シセツ</t>
    </rPh>
    <rPh sb="269" eb="271">
      <t>サイテキ</t>
    </rPh>
    <rPh sb="271" eb="273">
      <t>セイビ</t>
    </rPh>
    <rPh sb="273" eb="275">
      <t>コウソウ</t>
    </rPh>
    <rPh sb="276" eb="278">
      <t>キホン</t>
    </rPh>
    <rPh sb="282" eb="287">
      <t>ヒヨウタイコウカ</t>
    </rPh>
    <rPh sb="288" eb="289">
      <t>エ</t>
    </rPh>
    <rPh sb="294" eb="296">
      <t>ケイカク</t>
    </rPh>
    <rPh sb="297" eb="299">
      <t>ジッシ</t>
    </rPh>
    <rPh sb="300" eb="302">
      <t>ケイエイ</t>
    </rPh>
    <rPh sb="303" eb="305">
      <t>カイゼン</t>
    </rPh>
    <rPh sb="306" eb="308">
      <t>ヒツヨウ</t>
    </rPh>
    <rPh sb="313" eb="315">
      <t>ケイエイ</t>
    </rPh>
    <rPh sb="315" eb="317">
      <t>センリャク</t>
    </rPh>
    <rPh sb="318" eb="320">
      <t>レイワ</t>
    </rPh>
    <rPh sb="321" eb="322">
      <t>ネン</t>
    </rPh>
    <rPh sb="322" eb="323">
      <t>ド</t>
    </rPh>
    <rPh sb="323" eb="324">
      <t>マツ</t>
    </rPh>
    <rPh sb="324" eb="32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</si>
</sst>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BE-484F-B8EE-459D6AA979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5BE-484F-B8EE-459D6AA979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22.19</c:v>
                </c:pt>
                <c:pt idx="1">
                  <c:v>21.25</c:v>
                </c:pt>
                <c:pt idx="2">
                  <c:v>22.19</c:v>
                </c:pt>
                <c:pt idx="3">
                  <c:v>23.44</c:v>
                </c:pt>
                <c:pt idx="4">
                  <c:v>21.56</c:v>
                </c:pt>
              </c:numCache>
            </c:numRef>
          </c:val>
          <c:extLst>
            <c:ext xmlns:c16="http://schemas.microsoft.com/office/drawing/2014/chart" uri="{C3380CC4-5D6E-409C-BE32-E72D297353CC}">
              <c16:uniqueId val="{00000000-409C-47C9-A3A4-4B6441AC98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09C-47C9-A3A4-4B6441AC98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95.5</c:v>
                </c:pt>
                <c:pt idx="1">
                  <c:v>90.37</c:v>
                </c:pt>
                <c:pt idx="2">
                  <c:v>90.19</c:v>
                </c:pt>
                <c:pt idx="3">
                  <c:v>90</c:v>
                </c:pt>
                <c:pt idx="4">
                  <c:v>89.95</c:v>
                </c:pt>
              </c:numCache>
            </c:numRef>
          </c:val>
          <c:extLst>
            <c:ext xmlns:c16="http://schemas.microsoft.com/office/drawing/2014/chart" uri="{C3380CC4-5D6E-409C-BE32-E72D297353CC}">
              <c16:uniqueId val="{00000000-D32E-4CD6-AC93-4754EDB35A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D32E-4CD6-AC93-4754EDB35A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111.92</c:v>
                </c:pt>
                <c:pt idx="1">
                  <c:v>98.27</c:v>
                </c:pt>
                <c:pt idx="2">
                  <c:v>97.31</c:v>
                </c:pt>
                <c:pt idx="3">
                  <c:v>99.27</c:v>
                </c:pt>
                <c:pt idx="4">
                  <c:v>101.87</c:v>
                </c:pt>
              </c:numCache>
            </c:numRef>
          </c:val>
          <c:extLst>
            <c:ext xmlns:c16="http://schemas.microsoft.com/office/drawing/2014/chart" uri="{C3380CC4-5D6E-409C-BE32-E72D297353CC}">
              <c16:uniqueId val="{00000000-AD78-4C94-B0BD-024B37DA88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8-4C94-B0BD-024B37DA88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3-4536-9AC6-4FDEA1E5D3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3-4536-9AC6-4FDEA1E5D3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F5-45E4-9DA8-8BC21DC74F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5-45E4-9DA8-8BC21DC74F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9F-471F-9670-1334BEF07E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9F-471F-9670-1334BEF07E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3-4DDE-A225-27DFC5AF3C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3-4DDE-A225-27DFC5AF3C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BF-46CC-8E81-5FD00D5263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8BF-46CC-8E81-5FD00D5263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19.920000000000002</c:v>
                </c:pt>
                <c:pt idx="1">
                  <c:v>12.41</c:v>
                </c:pt>
                <c:pt idx="2">
                  <c:v>14.98</c:v>
                </c:pt>
                <c:pt idx="3">
                  <c:v>13.75</c:v>
                </c:pt>
                <c:pt idx="4">
                  <c:v>16.399999999999999</c:v>
                </c:pt>
              </c:numCache>
            </c:numRef>
          </c:val>
          <c:extLst>
            <c:ext xmlns:c16="http://schemas.microsoft.com/office/drawing/2014/chart" uri="{C3380CC4-5D6E-409C-BE32-E72D297353CC}">
              <c16:uniqueId val="{00000000-C732-4B37-83FF-C1EBEC806D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732-4B37-83FF-C1EBEC806D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565.92999999999995</c:v>
                </c:pt>
                <c:pt idx="1">
                  <c:v>899.56</c:v>
                </c:pt>
                <c:pt idx="2">
                  <c:v>749.97</c:v>
                </c:pt>
                <c:pt idx="3">
                  <c:v>842.83</c:v>
                </c:pt>
                <c:pt idx="4">
                  <c:v>690.87</c:v>
                </c:pt>
              </c:numCache>
            </c:numRef>
          </c:val>
          <c:extLst>
            <c:ext xmlns:c16="http://schemas.microsoft.com/office/drawing/2014/chart" uri="{C3380CC4-5D6E-409C-BE32-E72D297353CC}">
              <c16:uniqueId val="{00000000-8B50-49B5-B29F-9C26EDA4C2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B50-49B5-B29F-9C26EDA4C2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美浜町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21841</v>
      </c>
      <c r="AM8" s="69"/>
      <c r="AN8" s="69"/>
      <c r="AO8" s="69"/>
      <c r="AP8" s="69"/>
      <c r="AQ8" s="69"/>
      <c r="AR8" s="69"/>
      <c r="AS8" s="69"/>
      <c r="AT8" s="68">
        <f>データ!T6</f>
        <v>46.2</v>
      </c>
      <c r="AU8" s="68"/>
      <c r="AV8" s="68"/>
      <c r="AW8" s="68"/>
      <c r="AX8" s="68"/>
      <c r="AY8" s="68"/>
      <c r="AZ8" s="68"/>
      <c r="BA8" s="68"/>
      <c r="BB8" s="68">
        <f>データ!U6</f>
        <v>472.75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0.91</v>
      </c>
      <c r="Q10" s="68"/>
      <c r="R10" s="68"/>
      <c r="S10" s="68"/>
      <c r="T10" s="68"/>
      <c r="U10" s="68"/>
      <c r="V10" s="68"/>
      <c r="W10" s="68">
        <f>データ!Q6</f>
        <v>79.3</v>
      </c>
      <c r="X10" s="68"/>
      <c r="Y10" s="68"/>
      <c r="Z10" s="68"/>
      <c r="AA10" s="68"/>
      <c r="AB10" s="68"/>
      <c r="AC10" s="68"/>
      <c r="AD10" s="69">
        <f>データ!R6</f>
        <v>2120</v>
      </c>
      <c r="AE10" s="69"/>
      <c r="AF10" s="69"/>
      <c r="AG10" s="69"/>
      <c r="AH10" s="69"/>
      <c r="AI10" s="69"/>
      <c r="AJ10" s="69"/>
      <c r="AK10" s="2"/>
      <c r="AL10" s="69">
        <f>データ!V6</f>
        <v>199</v>
      </c>
      <c r="AM10" s="69"/>
      <c r="AN10" s="69"/>
      <c r="AO10" s="69"/>
      <c r="AP10" s="69"/>
      <c r="AQ10" s="69"/>
      <c r="AR10" s="69"/>
      <c r="AS10" s="69"/>
      <c r="AT10" s="68">
        <f>データ!W6</f>
        <v>0.15</v>
      </c>
      <c r="AU10" s="68"/>
      <c r="AV10" s="68"/>
      <c r="AW10" s="68"/>
      <c r="AX10" s="68"/>
      <c r="AY10" s="68"/>
      <c r="AZ10" s="68"/>
      <c r="BA10" s="68"/>
      <c r="BB10" s="68">
        <f>データ!X6</f>
        <v>1326.67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qxhL9OXjv5UmF4lRUbI+3iaHyrnDVB5cqkT/rW8aMZZmWUoMaMPcayjl3xF5h5IOgkwVe8AFcQlnMeQ1aatQWQ==" saltValue="JtASvzyc45/kYVMuOTnE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234460</v>
      </c>
      <c r="D6" s="33">
        <f t="shared" si="3"/>
        <v>47</v>
      </c>
      <c r="E6" s="33">
        <f t="shared" si="3"/>
        <v>17</v>
      </c>
      <c r="F6" s="33">
        <f t="shared" si="3"/>
        <v>5</v>
      </c>
      <c r="G6" s="33">
        <f t="shared" si="3"/>
        <v>0</v>
      </c>
      <c r="H6" s="33" t="str">
        <f t="shared" si="3"/>
        <v>愛知県　美浜町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0.91</v>
      </c>
      <c r="Q6" s="34">
        <f t="shared" si="3"/>
        <v>79.3</v>
      </c>
      <c r="R6" s="34">
        <f t="shared" si="3"/>
        <v>2120</v>
      </c>
      <c r="S6" s="34">
        <f t="shared" si="3"/>
        <v>21841</v>
      </c>
      <c r="T6" s="34">
        <f t="shared" si="3"/>
        <v>46.2</v>
      </c>
      <c r="U6" s="34">
        <f t="shared" si="3"/>
        <v>472.75</v>
      </c>
      <c r="V6" s="34">
        <f t="shared" si="3"/>
        <v>199</v>
      </c>
      <c r="W6" s="34">
        <f t="shared" si="3"/>
        <v>0.15</v>
      </c>
      <c r="X6" s="34">
        <f t="shared" si="3"/>
        <v>1326.67</v>
      </c>
      <c r="Y6" s="35">
        <f>IF(Y7="",NA(),Y7)</f>
        <v>111.92</v>
      </c>
      <c r="Z6" s="35">
        <f t="shared" ref="Z6:AH6" si="4">IF(Z7="",NA(),Z7)</f>
        <v>98.27</v>
      </c>
      <c r="AA6" s="35">
        <f t="shared" si="4"/>
        <v>97.31</v>
      </c>
      <c r="AB6" s="35">
        <f t="shared" si="4"/>
        <v>99.27</v>
      </c>
      <c r="AC6" s="35">
        <f t="shared" si="4"/>
        <v>101.87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19.920000000000002</v>
      </c>
      <c r="BR6" s="35">
        <f t="shared" ref="BR6:BZ6" si="8">IF(BR7="",NA(),BR7)</f>
        <v>12.41</v>
      </c>
      <c r="BS6" s="35">
        <f t="shared" si="8"/>
        <v>14.98</v>
      </c>
      <c r="BT6" s="35">
        <f t="shared" si="8"/>
        <v>13.75</v>
      </c>
      <c r="BU6" s="35">
        <f t="shared" si="8"/>
        <v>16.399999999999999</v>
      </c>
      <c r="BV6" s="35">
        <f t="shared" si="8"/>
        <v>52.19</v>
      </c>
      <c r="BW6" s="35">
        <f t="shared" si="8"/>
        <v>55.32</v>
      </c>
      <c r="BX6" s="35">
        <f t="shared" si="8"/>
        <v>59.8</v>
      </c>
      <c r="BY6" s="35">
        <f t="shared" si="8"/>
        <v>57.77</v>
      </c>
      <c r="BZ6" s="35">
        <f t="shared" si="8"/>
        <v>57.31</v>
      </c>
      <c r="CA6" s="34" t="str">
        <f>IF(CA7="","",IF(CA7="-","【-】","【"&amp;SUBSTITUTE(TEXT(CA7,"#,##0.00"),"-","△")&amp;"】"))</f>
        <v>【59.59】</v>
      </c>
      <c r="CB6" s="35">
        <f>IF(CB7="",NA(),CB7)</f>
        <v>565.92999999999995</v>
      </c>
      <c r="CC6" s="35">
        <f t="shared" ref="CC6:CK6" si="9">IF(CC7="",NA(),CC7)</f>
        <v>899.56</v>
      </c>
      <c r="CD6" s="35">
        <f t="shared" si="9"/>
        <v>749.97</v>
      </c>
      <c r="CE6" s="35">
        <f t="shared" si="9"/>
        <v>842.83</v>
      </c>
      <c r="CF6" s="35">
        <f t="shared" si="9"/>
        <v>690.87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22.19</v>
      </c>
      <c r="CN6" s="35">
        <f t="shared" ref="CN6:CV6" si="10">IF(CN7="",NA(),CN7)</f>
        <v>21.25</v>
      </c>
      <c r="CO6" s="35">
        <f t="shared" si="10"/>
        <v>22.19</v>
      </c>
      <c r="CP6" s="35">
        <f t="shared" si="10"/>
        <v>23.44</v>
      </c>
      <c r="CQ6" s="35">
        <f t="shared" si="10"/>
        <v>21.56</v>
      </c>
      <c r="CR6" s="35">
        <f t="shared" si="10"/>
        <v>52.31</v>
      </c>
      <c r="CS6" s="35">
        <f t="shared" si="10"/>
        <v>60.65</v>
      </c>
      <c r="CT6" s="35">
        <f t="shared" si="10"/>
        <v>51.75</v>
      </c>
      <c r="CU6" s="35">
        <f t="shared" si="10"/>
        <v>50.68</v>
      </c>
      <c r="CV6" s="35">
        <f t="shared" si="10"/>
        <v>50.14</v>
      </c>
      <c r="CW6" s="34" t="str">
        <f>IF(CW7="","",IF(CW7="-","【-】","【"&amp;SUBSTITUTE(TEXT(CW7,"#,##0.00"),"-","△")&amp;"】"))</f>
        <v>【51.30】</v>
      </c>
      <c r="CX6" s="35">
        <f>IF(CX7="",NA(),CX7)</f>
        <v>95.5</v>
      </c>
      <c r="CY6" s="35">
        <f t="shared" ref="CY6:DG6" si="11">IF(CY7="",NA(),CY7)</f>
        <v>90.37</v>
      </c>
      <c r="CZ6" s="35">
        <f t="shared" si="11"/>
        <v>90.19</v>
      </c>
      <c r="DA6" s="35">
        <f t="shared" si="11"/>
        <v>90</v>
      </c>
      <c r="DB6" s="35">
        <f t="shared" si="11"/>
        <v>89.95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234460</v>
      </c>
      <c r="D7" s="37">
        <v>47</v>
      </c>
      <c r="E7" s="37">
        <v>17</v>
      </c>
      <c r="F7" s="37">
        <v>5</v>
      </c>
      <c r="G7" s="37">
        <v>0</v>
      </c>
      <c r="H7" s="37" t="s">
        <v>97</v>
      </c>
      <c r="I7" s="37" t="s">
        <v>98</v>
      </c>
      <c r="J7" s="37" t="s">
        <v>99</v>
      </c>
      <c r="K7" s="37" t="s">
        <v>100</v>
      </c>
      <c r="L7" s="37" t="s">
        <v>101</v>
      </c>
      <c r="M7" s="37" t="s">
        <v>102</v>
      </c>
      <c r="N7" s="38" t="s">
        <v>103</v>
      </c>
      <c r="O7" s="38" t="s">
        <v>104</v>
      </c>
      <c r="P7" s="38">
        <v>0.91</v>
      </c>
      <c r="Q7" s="38">
        <v>79.3</v>
      </c>
      <c r="R7" s="38">
        <v>2120</v>
      </c>
      <c r="S7" s="38">
        <v>21841</v>
      </c>
      <c r="T7" s="38">
        <v>46.2</v>
      </c>
      <c r="U7" s="38">
        <v>472.75</v>
      </c>
      <c r="V7" s="38">
        <v>199</v>
      </c>
      <c r="W7" s="38">
        <v>0.15</v>
      </c>
      <c r="X7" s="38">
        <v>1326.67</v>
      </c>
      <c r="Y7" s="38">
        <v>111.92</v>
      </c>
      <c r="Z7" s="38">
        <v>98.27</v>
      </c>
      <c r="AA7" s="38">
        <v>97.31</v>
      </c>
      <c r="AB7" s="38">
        <v>99.27</v>
      </c>
      <c r="AC7" s="38">
        <v>101.87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19.920000000000002</v>
      </c>
      <c r="BR7" s="38">
        <v>12.41</v>
      </c>
      <c r="BS7" s="38">
        <v>14.98</v>
      </c>
      <c r="BT7" s="38">
        <v>13.75</v>
      </c>
      <c r="BU7" s="38">
        <v>16.399999999999999</v>
      </c>
      <c r="BV7" s="38">
        <v>52.19</v>
      </c>
      <c r="BW7" s="38">
        <v>55.32</v>
      </c>
      <c r="BX7" s="38">
        <v>59.8</v>
      </c>
      <c r="BY7" s="38">
        <v>57.77</v>
      </c>
      <c r="BZ7" s="38">
        <v>57.31</v>
      </c>
      <c r="CA7" s="38">
        <v>59.59</v>
      </c>
      <c r="CB7" s="38">
        <v>565.92999999999995</v>
      </c>
      <c r="CC7" s="38">
        <v>899.56</v>
      </c>
      <c r="CD7" s="38">
        <v>749.97</v>
      </c>
      <c r="CE7" s="38">
        <v>842.83</v>
      </c>
      <c r="CF7" s="38">
        <v>690.87</v>
      </c>
      <c r="CG7" s="38">
        <v>296.14</v>
      </c>
      <c r="CH7" s="38">
        <v>283.17</v>
      </c>
      <c r="CI7" s="38">
        <v>263.76</v>
      </c>
      <c r="CJ7" s="38">
        <v>274.35000000000002</v>
      </c>
      <c r="CK7" s="38">
        <v>273.52</v>
      </c>
      <c r="CL7" s="38">
        <v>257.86</v>
      </c>
      <c r="CM7" s="38">
        <v>22.19</v>
      </c>
      <c r="CN7" s="38">
        <v>21.25</v>
      </c>
      <c r="CO7" s="38">
        <v>22.19</v>
      </c>
      <c r="CP7" s="38">
        <v>23.44</v>
      </c>
      <c r="CQ7" s="38">
        <v>21.56</v>
      </c>
      <c r="CR7" s="38">
        <v>52.31</v>
      </c>
      <c r="CS7" s="38">
        <v>60.65</v>
      </c>
      <c r="CT7" s="38">
        <v>51.75</v>
      </c>
      <c r="CU7" s="38">
        <v>50.68</v>
      </c>
      <c r="CV7" s="38">
        <v>50.14</v>
      </c>
      <c r="CW7" s="38">
        <v>51.3</v>
      </c>
      <c r="CX7" s="38">
        <v>95.5</v>
      </c>
      <c r="CY7" s="38">
        <v>90.37</v>
      </c>
      <c r="CZ7" s="38">
        <v>90.19</v>
      </c>
      <c r="DA7" s="38">
        <v>90</v>
      </c>
      <c r="DB7" s="38">
        <v>89.95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2021-02-08T05:57:48Z</cp:lastPrinted>
  <dcterms:created xsi:type="dcterms:W3CDTF">2020-12-04T03:05:28Z</dcterms:created>
  <dcterms:modified xsi:type="dcterms:W3CDTF">2021-02-09T02:11:29Z</dcterms:modified>
  <cp:category/>
</cp:coreProperties>
</file>