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wn.taketoyo.local\public\share\建設部\上下水道課\〇情報系（ＬＧＷＡＮ）\上下水道課下水道　共通\21年度以降\各種調査・報告\県\経営比較分析表の分析等について\R3.1\提出3（R3.2）\【武豊町】提出（下水・集排）（ファイル名変更のみ）\"/>
    </mc:Choice>
  </mc:AlternateContent>
  <workbookProtection workbookAlgorithmName="SHA-512" workbookHashValue="grXZjqpdTgAzpmylLGWzaJn3zM8wkevowoWKQPkH+d2Uq15ypmYp4SoUTqBJwpuzyKA2PemQB5ghLPntp9SxyQ==" workbookSaltValue="nyCGJq6te8sNGJOaq5+r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<sst xmlns="http://schemas.openxmlformats.org/spreadsheetml/2006/main" count="236" uniqueCount="119">
  <si>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</si>
  <si>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</si>
  <si>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</si>
  <si>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</si>
  <si>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</si>
  <si>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</si>
  <si>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</si>
  <si>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</si>
  <si>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</si>
  <si>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</si>
  <si>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</si>
  <si>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</si>
  <si>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</si>
  <si>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</si>
  <si>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</si>
  <si>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</si>
  <si>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</si>
  <si>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</si>
  <si>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</si>
  <si>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</si>
  <si>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</si>
  <si>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</si>
  <si>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</si>
  <si>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</si>
  <si>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</si>
  <si>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</si>
  <si>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</si>
  <si>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</si>
  <si>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</si>
  <si>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</si>
  <si>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</si>
  <si>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</si>
  <si>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</si>
  <si>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</si>
  <si>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</si>
  <si>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</si>
  <si>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</si>
  <si>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</si>
  <si>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</si>
  <si>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</si>
  <si>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</si>
  <si>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</si>
  <si>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</si>
  <si>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</si>
  <si>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</si>
  <si>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</si>
  <si>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</si>
  <si>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</si>
  <si>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</si>
  <si>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</si>
  <si>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</si>
  <si>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</si>
  <si>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</si>
  <si>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</si>
  <si>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</si>
  <si>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</si>
  <si>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</si>
  <si>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</si>
  <si>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</si>
  <si>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</si>
  <si>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</si>
  <si>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</si>
  <si>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</si>
  <si>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</si>
  <si>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</si>
  <si>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</si>
  <si>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</si>
  <si>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</si>
  <si>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</si>
  <si>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</si>
  <si>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</si>
  <si>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</si>
  <si>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</si>
  <si>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</si>
  <si>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</si>
  <si>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</si>
  <si>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</si>
  <si>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</si>
  <si>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</si>
  <si>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</si>
  <si>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</si>
  <si>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</si>
  <si>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</si>
  <si>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</si>
  <si>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</si>
  <si>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</si>
  <si>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</si>
  <si>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</si>
  <si>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</si>
  <si>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</si>
  <si>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</si>
  <si>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</si>
  <si>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</si>
  <si>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</si>
  <si>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</si>
  <si>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</si>
  <si>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</si>
  <si>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</si>
  <si>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</si>
  <si>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</si>
  <si>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</si>
  <si>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</si>
  <si>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</si>
  <si>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</si>
  <si>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</si>
  <si>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</si>
  <si>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</si>
  <si>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</si>
  <si>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</si>
  <si>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</si>
  <si>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</si>
  <si>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</si>
  <si>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</si>
  <si>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</si>
  <si>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</si>
  <si>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</si>
  <si>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本町の農業集落排水の管渠は、最も古いもので、平成８年に設置されています。管渠の耐用年数は５０年のため、現在老朽化している管渠はありません。このため老朽管渠の改善等は実施していません。
　また、汚水処理場の電気機械設備は耐用年数を迎えましたが、公共下水道事業との統合により、令和元年度に処理場は廃止しました。
　農業集落排水の管渠は、今後、公共下水道施設となり、令和５年度策定予定のストックマネジメント計画を活用し、維持管理及び更新費用の縮減と平準化を図りながら、改築・更新を行っていきます。</t>
    <rPh sb="1" eb="3">
      <t>ホンチョウ</t>
    </rPh>
    <rPh sb="4" eb="6">
      <t>ノウギョウ</t>
    </rPh>
    <rPh sb="6" eb="8">
      <t>シュウラク</t>
    </rPh>
    <rPh sb="8" eb="10">
      <t>ハイスイ</t>
    </rPh>
    <rPh sb="15" eb="16">
      <t>モット</t>
    </rPh>
    <rPh sb="17" eb="18">
      <t>フル</t>
    </rPh>
    <rPh sb="23" eb="25">
      <t>ヘイセイ</t>
    </rPh>
    <rPh sb="26" eb="27">
      <t>ネン</t>
    </rPh>
    <rPh sb="28" eb="30">
      <t>セッチ</t>
    </rPh>
    <rPh sb="37" eb="39">
      <t>カンキョ</t>
    </rPh>
    <rPh sb="74" eb="76">
      <t>ロウキュウ</t>
    </rPh>
    <rPh sb="76" eb="78">
      <t>カンキョ</t>
    </rPh>
    <rPh sb="79" eb="81">
      <t>カイゼン</t>
    </rPh>
    <rPh sb="81" eb="82">
      <t>トウ</t>
    </rPh>
    <rPh sb="83" eb="85">
      <t>ジッシ</t>
    </rPh>
    <rPh sb="97" eb="99">
      <t>オスイ</t>
    </rPh>
    <rPh sb="101" eb="102">
      <t>ジョウ</t>
    </rPh>
    <rPh sb="103" eb="109">
      <t>デンキキカイセツビ</t>
    </rPh>
    <rPh sb="110" eb="112">
      <t>タイヨウ</t>
    </rPh>
    <rPh sb="112" eb="114">
      <t>ネンスウ</t>
    </rPh>
    <rPh sb="115" eb="116">
      <t>ムカ</t>
    </rPh>
    <rPh sb="122" eb="124">
      <t>コウキョウ</t>
    </rPh>
    <rPh sb="124" eb="127">
      <t>ゲスイドウ</t>
    </rPh>
    <rPh sb="127" eb="129">
      <t>ジギョウ</t>
    </rPh>
    <rPh sb="131" eb="133">
      <t>トウゴウ</t>
    </rPh>
    <rPh sb="137" eb="139">
      <t>レイワ</t>
    </rPh>
    <rPh sb="139" eb="141">
      <t>ガンネン</t>
    </rPh>
    <rPh sb="141" eb="142">
      <t>ド</t>
    </rPh>
    <rPh sb="143" eb="146">
      <t>ショリジョウ</t>
    </rPh>
    <rPh sb="147" eb="149">
      <t>ハイシ</t>
    </rPh>
    <rPh sb="156" eb="158">
      <t>ノウギョウ</t>
    </rPh>
    <rPh sb="158" eb="160">
      <t>シュウラク</t>
    </rPh>
    <rPh sb="160" eb="162">
      <t>ハイスイ</t>
    </rPh>
    <rPh sb="163" eb="165">
      <t>カンキョ</t>
    </rPh>
    <rPh sb="170" eb="175">
      <t>コウキョウゲスイドウ</t>
    </rPh>
    <rPh sb="175" eb="177">
      <t>シセツ</t>
    </rPh>
    <phoneticPr fontId="4"/>
  </si>
  <si>
    <t>　本町の農業集落排水事業は、令和元年度末で事業を廃止し、令和２年４月より公共下水道事業に統合しました。これにより、工事費等の未払金が多く発生し、令和元年度決算の各指標は、例年に比べ大きく変動しています。
　①収益的収支比率は、使用料が安価に設定されているため、例年わずかに100％を下回っており、単年度収支が赤字であることを示しています。令和元年度は、事業廃止の影響で増加しています。
　④企業債残高対事業規模比率は、企業債借入の減少により、他団体平均値を大きく下回っています。令和元年度は、事業廃止の影響で微増しています。
　⑤経費回収率は約40％と低く、かつ他団体平均値を下回っています。汚水処理費用に対し、使用料が安価なことが要因であり、費用の一部が一般会計繰入金によって賄われていることを示しています。令和元年度は、事業廃止の影響で増加しています。
　⑥汚水処理原価は、例年他団体平均値を上回っており、汚水処理の効率性が悪いことを示しています。令和元年度は、事業廃止の影響で減少しています。
　⑦施設利用率は、他団体平均値と同水準であり、平均的な施設利用状況及び規模であると言えます。なお、令和元年度の事業廃止により、現在、汚水処理場は廃止しています。
　⑧水洗化率は、他団体平均値を上回っていますが、平成24年から区域内人口の減少に伴い、頭打ちとなっています。令和元年度は転出等により水洗化人口が減少となりました。</t>
    <rPh sb="1" eb="3">
      <t>ホンチョウ</t>
    </rPh>
    <rPh sb="4" eb="6">
      <t>ノウギョウ</t>
    </rPh>
    <rPh sb="6" eb="8">
      <t>シュウラク</t>
    </rPh>
    <rPh sb="8" eb="10">
      <t>ハイスイ</t>
    </rPh>
    <rPh sb="10" eb="12">
      <t>ジギョウ</t>
    </rPh>
    <rPh sb="14" eb="16">
      <t>レイワ</t>
    </rPh>
    <rPh sb="16" eb="18">
      <t>ガンネン</t>
    </rPh>
    <rPh sb="18" eb="19">
      <t>ド</t>
    </rPh>
    <rPh sb="19" eb="20">
      <t>マツ</t>
    </rPh>
    <rPh sb="21" eb="23">
      <t>ジギョウ</t>
    </rPh>
    <rPh sb="24" eb="26">
      <t>ハイシ</t>
    </rPh>
    <rPh sb="28" eb="30">
      <t>レイワ</t>
    </rPh>
    <rPh sb="31" eb="32">
      <t>ネン</t>
    </rPh>
    <rPh sb="33" eb="34">
      <t>ガツ</t>
    </rPh>
    <rPh sb="36" eb="38">
      <t>コウキョウ</t>
    </rPh>
    <rPh sb="38" eb="41">
      <t>ゲスイドウ</t>
    </rPh>
    <rPh sb="41" eb="43">
      <t>ジギョウ</t>
    </rPh>
    <rPh sb="44" eb="46">
      <t>トウゴウ</t>
    </rPh>
    <rPh sb="57" eb="59">
      <t>コウジ</t>
    </rPh>
    <rPh sb="59" eb="60">
      <t>ヒ</t>
    </rPh>
    <rPh sb="60" eb="61">
      <t>トウ</t>
    </rPh>
    <rPh sb="62" eb="63">
      <t>ミ</t>
    </rPh>
    <rPh sb="63" eb="64">
      <t>バラ</t>
    </rPh>
    <rPh sb="64" eb="65">
      <t>キン</t>
    </rPh>
    <rPh sb="66" eb="67">
      <t>オオ</t>
    </rPh>
    <rPh sb="68" eb="70">
      <t>ハッセイ</t>
    </rPh>
    <rPh sb="72" eb="74">
      <t>レイワ</t>
    </rPh>
    <rPh sb="74" eb="75">
      <t>ガン</t>
    </rPh>
    <rPh sb="75" eb="76">
      <t>ネン</t>
    </rPh>
    <rPh sb="76" eb="77">
      <t>ド</t>
    </rPh>
    <rPh sb="77" eb="79">
      <t>ケッサン</t>
    </rPh>
    <rPh sb="81" eb="83">
      <t>シヒョウ</t>
    </rPh>
    <rPh sb="85" eb="87">
      <t>レイネン</t>
    </rPh>
    <rPh sb="88" eb="89">
      <t>クラ</t>
    </rPh>
    <rPh sb="90" eb="91">
      <t>オオ</t>
    </rPh>
    <rPh sb="93" eb="95">
      <t>ヘンドウ</t>
    </rPh>
    <rPh sb="162" eb="163">
      <t>シメ</t>
    </rPh>
    <rPh sb="169" eb="171">
      <t>レイワ</t>
    </rPh>
    <rPh sb="171" eb="172">
      <t>モト</t>
    </rPh>
    <rPh sb="172" eb="174">
      <t>ネンド</t>
    </rPh>
    <rPh sb="176" eb="178">
      <t>ジギョウ</t>
    </rPh>
    <rPh sb="178" eb="180">
      <t>ハイシ</t>
    </rPh>
    <rPh sb="181" eb="183">
      <t>エイキョウ</t>
    </rPh>
    <rPh sb="184" eb="186">
      <t>ゾウカ</t>
    </rPh>
    <rPh sb="209" eb="211">
      <t>キギョウ</t>
    </rPh>
    <rPh sb="211" eb="212">
      <t>サイ</t>
    </rPh>
    <rPh sb="212" eb="214">
      <t>カリイレ</t>
    </rPh>
    <rPh sb="215" eb="217">
      <t>ゲンショウ</t>
    </rPh>
    <rPh sb="221" eb="222">
      <t>タ</t>
    </rPh>
    <rPh sb="222" eb="224">
      <t>ダンタイ</t>
    </rPh>
    <rPh sb="224" eb="227">
      <t>ヘイキンチ</t>
    </rPh>
    <rPh sb="228" eb="229">
      <t>オオ</t>
    </rPh>
    <rPh sb="231" eb="233">
      <t>シタマワ</t>
    </rPh>
    <rPh sb="254" eb="256">
      <t>ビゾウ</t>
    </rPh>
    <rPh sb="316" eb="318">
      <t>ヨウイン</t>
    </rPh>
    <rPh sb="348" eb="349">
      <t>シメ</t>
    </rPh>
    <rPh sb="389" eb="391">
      <t>レイネン</t>
    </rPh>
    <rPh sb="391" eb="394">
      <t>タダンタイ</t>
    </rPh>
    <rPh sb="394" eb="397">
      <t>ヘイキンチ</t>
    </rPh>
    <rPh sb="398" eb="400">
      <t>ウワマワ</t>
    </rPh>
    <rPh sb="405" eb="407">
      <t>オスイ</t>
    </rPh>
    <rPh sb="407" eb="409">
      <t>ショリ</t>
    </rPh>
    <rPh sb="410" eb="413">
      <t>コウリツセイ</t>
    </rPh>
    <rPh sb="414" eb="415">
      <t>ワル</t>
    </rPh>
    <rPh sb="419" eb="420">
      <t>シメ</t>
    </rPh>
    <rPh sb="441" eb="443">
      <t>ゲンショウ</t>
    </rPh>
    <rPh sb="452" eb="454">
      <t>シセツ</t>
    </rPh>
    <rPh sb="454" eb="456">
      <t>リヨウ</t>
    </rPh>
    <rPh sb="456" eb="457">
      <t>リツ</t>
    </rPh>
    <rPh sb="459" eb="465">
      <t>タダンタイヘイキンチ</t>
    </rPh>
    <rPh sb="466" eb="469">
      <t>ドウスイジュン</t>
    </rPh>
    <rPh sb="473" eb="476">
      <t>ヘイキンテキ</t>
    </rPh>
    <rPh sb="477" eb="479">
      <t>シセツ</t>
    </rPh>
    <rPh sb="479" eb="481">
      <t>リヨウ</t>
    </rPh>
    <rPh sb="481" eb="483">
      <t>ジョウキョウ</t>
    </rPh>
    <rPh sb="483" eb="484">
      <t>オヨ</t>
    </rPh>
    <rPh sb="485" eb="487">
      <t>キボ</t>
    </rPh>
    <rPh sb="491" eb="492">
      <t>イ</t>
    </rPh>
    <rPh sb="505" eb="507">
      <t>ジギョウ</t>
    </rPh>
    <rPh sb="507" eb="509">
      <t>ハイシ</t>
    </rPh>
    <rPh sb="513" eb="515">
      <t>ゲンザイ</t>
    </rPh>
    <rPh sb="516" eb="518">
      <t>オスイ</t>
    </rPh>
    <rPh sb="518" eb="521">
      <t>ショリジョウ</t>
    </rPh>
    <rPh sb="542" eb="545">
      <t>ヘイキンチ</t>
    </rPh>
    <rPh sb="546" eb="548">
      <t>ウワマワ</t>
    </rPh>
    <rPh sb="571" eb="572">
      <t>トモナ</t>
    </rPh>
    <rPh sb="574" eb="575">
      <t>アタマ</t>
    </rPh>
    <rPh sb="575" eb="576">
      <t>ウ</t>
    </rPh>
    <rPh sb="585" eb="587">
      <t>レイワ</t>
    </rPh>
    <rPh sb="587" eb="589">
      <t>ガンネン</t>
    </rPh>
    <rPh sb="589" eb="590">
      <t>ド</t>
    </rPh>
    <rPh sb="591" eb="593">
      <t>テンシュツ</t>
    </rPh>
    <rPh sb="593" eb="594">
      <t>トウ</t>
    </rPh>
    <rPh sb="597" eb="600">
      <t>スイセンカ</t>
    </rPh>
    <rPh sb="600" eb="602">
      <t>ジンコウ</t>
    </rPh>
    <rPh sb="603" eb="605">
      <t>ゲンショウ</t>
    </rPh>
    <phoneticPr fontId="4"/>
  </si>
  <si>
    <t xml:space="preserve">　本町の農業集落排水事業は、令和元年度末で事業を廃止し、令和２年４月より公共下水道事業に統合しました。また、公共下水道事業では、令和２年４月から、地方公営企業法を適用し、企業会計へ移行することにより、財政収支状況の正確な把握が可能となっています。
　今後は、令和２年度策定の下水道事業経営戦略に基づき、ストックマネジメント計画を活用した投資費用の最適化・他自治体と連携した事業広域化・官民連携の推進による「持続可能な経営基盤の確立」、下水道接続推進活動・普及活動による「水洗化率の向上」、財政収支状況や使用料単価の検証・使用者への広報活動による「使用料の適正化」に努めています。
　これら３つの経営の基本方針によって、安定したサービスの継続と健全な経営の実現を図っていきます。
</t>
    <rPh sb="54" eb="59">
      <t>コウキョウゲスイドウ</t>
    </rPh>
    <rPh sb="59" eb="61">
      <t>ジギョウ</t>
    </rPh>
    <rPh sb="73" eb="75">
      <t>チホウ</t>
    </rPh>
    <rPh sb="75" eb="77">
      <t>コウエイ</t>
    </rPh>
    <rPh sb="77" eb="79">
      <t>キギョウ</t>
    </rPh>
    <rPh sb="90" eb="92">
      <t>イコウ</t>
    </rPh>
    <rPh sb="125" eb="127">
      <t>コンゴ</t>
    </rPh>
    <rPh sb="137" eb="142">
      <t>ゲスイドウジギョウ</t>
    </rPh>
    <rPh sb="235" eb="237">
      <t>スイセン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</si>
</sst>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D4-4FEF-9DD6-F3CF44C627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5D4-4FEF-9DD6-F3CF44C627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51.37</c:v>
                </c:pt>
                <c:pt idx="1">
                  <c:v>51.37</c:v>
                </c:pt>
                <c:pt idx="2">
                  <c:v>51.37</c:v>
                </c:pt>
                <c:pt idx="3">
                  <c:v>52.99</c:v>
                </c:pt>
                <c:pt idx="4">
                  <c:v>54.12</c:v>
                </c:pt>
              </c:numCache>
            </c:numRef>
          </c:val>
          <c:extLst>
            <c:ext xmlns:c16="http://schemas.microsoft.com/office/drawing/2014/chart" uri="{C3380CC4-5D6E-409C-BE32-E72D297353CC}">
              <c16:uniqueId val="{00000000-848E-43FD-BFEC-CF6C6DE272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48E-43FD-BFEC-CF6C6DE272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91.15</c:v>
                </c:pt>
                <c:pt idx="1">
                  <c:v>91.11</c:v>
                </c:pt>
                <c:pt idx="2">
                  <c:v>91.07</c:v>
                </c:pt>
                <c:pt idx="3">
                  <c:v>91.12</c:v>
                </c:pt>
                <c:pt idx="4">
                  <c:v>89.04</c:v>
                </c:pt>
              </c:numCache>
            </c:numRef>
          </c:val>
          <c:extLst>
            <c:ext xmlns:c16="http://schemas.microsoft.com/office/drawing/2014/chart" uri="{C3380CC4-5D6E-409C-BE32-E72D297353CC}">
              <c16:uniqueId val="{00000000-6649-4A32-9013-3D544BC945E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649-4A32-9013-3D544BC945E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99.33</c:v>
                </c:pt>
                <c:pt idx="1">
                  <c:v>98.9</c:v>
                </c:pt>
                <c:pt idx="2">
                  <c:v>98.88</c:v>
                </c:pt>
                <c:pt idx="3">
                  <c:v>99.21</c:v>
                </c:pt>
                <c:pt idx="4">
                  <c:v>169.11</c:v>
                </c:pt>
              </c:numCache>
            </c:numRef>
          </c:val>
          <c:extLst>
            <c:ext xmlns:c16="http://schemas.microsoft.com/office/drawing/2014/chart" uri="{C3380CC4-5D6E-409C-BE32-E72D297353CC}">
              <c16:uniqueId val="{00000000-D8CB-4B2B-85CA-0F51969B42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B-4B2B-85CA-0F51969B42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D6-4863-A32D-CF9958412C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D6-4863-A32D-CF9958412C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6B-4C6E-8A29-6D04CDD076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6B-4C6E-8A29-6D04CDD076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9A-4686-82C0-B7B3744E4D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A-4686-82C0-B7B3744E4D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0C-43E3-8D11-E5976161D3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C-43E3-8D11-E5976161D3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34.97</c:v>
                </c:pt>
                <c:pt idx="1">
                  <c:v>32.85</c:v>
                </c:pt>
                <c:pt idx="2">
                  <c:v>29.57</c:v>
                </c:pt>
                <c:pt idx="3">
                  <c:v>26.81</c:v>
                </c:pt>
                <c:pt idx="4">
                  <c:v>26.85</c:v>
                </c:pt>
              </c:numCache>
            </c:numRef>
          </c:val>
          <c:extLst>
            <c:ext xmlns:c16="http://schemas.microsoft.com/office/drawing/2014/chart" uri="{C3380CC4-5D6E-409C-BE32-E72D297353CC}">
              <c16:uniqueId val="{00000000-442B-4BD1-8F99-70B566241B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42B-4BD1-8F99-70B566241B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35.74</c:v>
                </c:pt>
                <c:pt idx="1">
                  <c:v>40</c:v>
                </c:pt>
                <c:pt idx="2">
                  <c:v>40.33</c:v>
                </c:pt>
                <c:pt idx="3">
                  <c:v>39.1</c:v>
                </c:pt>
                <c:pt idx="4">
                  <c:v>45.34</c:v>
                </c:pt>
              </c:numCache>
            </c:numRef>
          </c:val>
          <c:extLst>
            <c:ext xmlns:c16="http://schemas.microsoft.com/office/drawing/2014/chart" uri="{C3380CC4-5D6E-409C-BE32-E72D297353CC}">
              <c16:uniqueId val="{00000000-26FC-46BD-816C-2FC6008632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6FC-46BD-816C-2FC6008632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362.82</c:v>
                </c:pt>
                <c:pt idx="1">
                  <c:v>319.83999999999997</c:v>
                </c:pt>
                <c:pt idx="2">
                  <c:v>317.55</c:v>
                </c:pt>
                <c:pt idx="3">
                  <c:v>323.62</c:v>
                </c:pt>
                <c:pt idx="4">
                  <c:v>230.06</c:v>
                </c:pt>
              </c:numCache>
            </c:numRef>
          </c:val>
          <c:extLst>
            <c:ext xmlns:c16="http://schemas.microsoft.com/office/drawing/2014/chart" uri="{C3380CC4-5D6E-409C-BE32-E72D297353CC}">
              <c16:uniqueId val="{00000000-6B43-4ED7-BBC5-FF20BAFCE0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B43-4ED7-BBC5-FF20BAFCE0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武豊町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43639</v>
      </c>
      <c r="AM8" s="69"/>
      <c r="AN8" s="69"/>
      <c r="AO8" s="69"/>
      <c r="AP8" s="69"/>
      <c r="AQ8" s="69"/>
      <c r="AR8" s="69"/>
      <c r="AS8" s="69"/>
      <c r="AT8" s="68">
        <f>データ!T6</f>
        <v>26.38</v>
      </c>
      <c r="AU8" s="68"/>
      <c r="AV8" s="68"/>
      <c r="AW8" s="68"/>
      <c r="AX8" s="68"/>
      <c r="AY8" s="68"/>
      <c r="AZ8" s="68"/>
      <c r="BA8" s="68"/>
      <c r="BB8" s="68">
        <f>データ!U6</f>
        <v>1654.25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2.0699999999999998</v>
      </c>
      <c r="Q10" s="68"/>
      <c r="R10" s="68"/>
      <c r="S10" s="68"/>
      <c r="T10" s="68"/>
      <c r="U10" s="68"/>
      <c r="V10" s="68"/>
      <c r="W10" s="68">
        <f>データ!Q6</f>
        <v>78.17</v>
      </c>
      <c r="X10" s="68"/>
      <c r="Y10" s="68"/>
      <c r="Z10" s="68"/>
      <c r="AA10" s="68"/>
      <c r="AB10" s="68"/>
      <c r="AC10" s="68"/>
      <c r="AD10" s="69">
        <f>データ!R6</f>
        <v>1836</v>
      </c>
      <c r="AE10" s="69"/>
      <c r="AF10" s="69"/>
      <c r="AG10" s="69"/>
      <c r="AH10" s="69"/>
      <c r="AI10" s="69"/>
      <c r="AJ10" s="69"/>
      <c r="AK10" s="2"/>
      <c r="AL10" s="69">
        <f>データ!V6</f>
        <v>903</v>
      </c>
      <c r="AM10" s="69"/>
      <c r="AN10" s="69"/>
      <c r="AO10" s="69"/>
      <c r="AP10" s="69"/>
      <c r="AQ10" s="69"/>
      <c r="AR10" s="69"/>
      <c r="AS10" s="69"/>
      <c r="AT10" s="68">
        <f>データ!W6</f>
        <v>1.19</v>
      </c>
      <c r="AU10" s="68"/>
      <c r="AV10" s="68"/>
      <c r="AW10" s="68"/>
      <c r="AX10" s="68"/>
      <c r="AY10" s="68"/>
      <c r="AZ10" s="68"/>
      <c r="BA10" s="68"/>
      <c r="BB10" s="68">
        <f>データ!X6</f>
        <v>758.82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5tNX5qVVEDjrFM713rwq86/fAFybODjvcHAkKAL900bi+QqFoV7S2i9aC7+JScGRWXqVie8jvYsilS8WUS7uwQ==" saltValue="+r0B0ky1TYJyRw/gnafz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234478</v>
      </c>
      <c r="D6" s="33">
        <f t="shared" si="3"/>
        <v>47</v>
      </c>
      <c r="E6" s="33">
        <f t="shared" si="3"/>
        <v>17</v>
      </c>
      <c r="F6" s="33">
        <f t="shared" si="3"/>
        <v>5</v>
      </c>
      <c r="G6" s="33">
        <f t="shared" si="3"/>
        <v>0</v>
      </c>
      <c r="H6" s="33" t="str">
        <f t="shared" si="3"/>
        <v>愛知県　武豊町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2.0699999999999998</v>
      </c>
      <c r="Q6" s="34">
        <f t="shared" si="3"/>
        <v>78.17</v>
      </c>
      <c r="R6" s="34">
        <f t="shared" si="3"/>
        <v>1836</v>
      </c>
      <c r="S6" s="34">
        <f t="shared" si="3"/>
        <v>43639</v>
      </c>
      <c r="T6" s="34">
        <f t="shared" si="3"/>
        <v>26.38</v>
      </c>
      <c r="U6" s="34">
        <f t="shared" si="3"/>
        <v>1654.25</v>
      </c>
      <c r="V6" s="34">
        <f t="shared" si="3"/>
        <v>903</v>
      </c>
      <c r="W6" s="34">
        <f t="shared" si="3"/>
        <v>1.19</v>
      </c>
      <c r="X6" s="34">
        <f t="shared" si="3"/>
        <v>758.82</v>
      </c>
      <c r="Y6" s="35">
        <f>IF(Y7="",NA(),Y7)</f>
        <v>99.33</v>
      </c>
      <c r="Z6" s="35">
        <f t="shared" ref="Z6:AH6" si="4">IF(Z7="",NA(),Z7)</f>
        <v>98.9</v>
      </c>
      <c r="AA6" s="35">
        <f t="shared" si="4"/>
        <v>98.88</v>
      </c>
      <c r="AB6" s="35">
        <f t="shared" si="4"/>
        <v>99.21</v>
      </c>
      <c r="AC6" s="35">
        <f t="shared" si="4"/>
        <v>169.11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34.97</v>
      </c>
      <c r="BG6" s="35">
        <f t="shared" ref="BG6:BO6" si="7">IF(BG7="",NA(),BG7)</f>
        <v>32.85</v>
      </c>
      <c r="BH6" s="35">
        <f t="shared" si="7"/>
        <v>29.57</v>
      </c>
      <c r="BI6" s="35">
        <f t="shared" si="7"/>
        <v>26.81</v>
      </c>
      <c r="BJ6" s="35">
        <f t="shared" si="7"/>
        <v>26.85</v>
      </c>
      <c r="BK6" s="35">
        <f t="shared" si="7"/>
        <v>1081.8</v>
      </c>
      <c r="BL6" s="35">
        <f t="shared" si="7"/>
        <v>974.93</v>
      </c>
      <c r="BM6" s="35">
        <f t="shared" si="7"/>
        <v>855.8</v>
      </c>
      <c r="BN6" s="35">
        <f t="shared" si="7"/>
        <v>789.46</v>
      </c>
      <c r="BO6" s="35">
        <f t="shared" si="7"/>
        <v>826.83</v>
      </c>
      <c r="BP6" s="34" t="str">
        <f>IF(BP7="","",IF(BP7="-","【-】","【"&amp;SUBSTITUTE(TEXT(BP7,"#,##0.00"),"-","△")&amp;"】"))</f>
        <v>【765.47】</v>
      </c>
      <c r="BQ6" s="35">
        <f>IF(BQ7="",NA(),BQ7)</f>
        <v>35.74</v>
      </c>
      <c r="BR6" s="35">
        <f t="shared" ref="BR6:BZ6" si="8">IF(BR7="",NA(),BR7)</f>
        <v>40</v>
      </c>
      <c r="BS6" s="35">
        <f t="shared" si="8"/>
        <v>40.33</v>
      </c>
      <c r="BT6" s="35">
        <f t="shared" si="8"/>
        <v>39.1</v>
      </c>
      <c r="BU6" s="35">
        <f t="shared" si="8"/>
        <v>45.34</v>
      </c>
      <c r="BV6" s="35">
        <f t="shared" si="8"/>
        <v>52.19</v>
      </c>
      <c r="BW6" s="35">
        <f t="shared" si="8"/>
        <v>55.32</v>
      </c>
      <c r="BX6" s="35">
        <f t="shared" si="8"/>
        <v>59.8</v>
      </c>
      <c r="BY6" s="35">
        <f t="shared" si="8"/>
        <v>57.77</v>
      </c>
      <c r="BZ6" s="35">
        <f t="shared" si="8"/>
        <v>57.31</v>
      </c>
      <c r="CA6" s="34" t="str">
        <f>IF(CA7="","",IF(CA7="-","【-】","【"&amp;SUBSTITUTE(TEXT(CA7,"#,##0.00"),"-","△")&amp;"】"))</f>
        <v>【59.59】</v>
      </c>
      <c r="CB6" s="35">
        <f>IF(CB7="",NA(),CB7)</f>
        <v>362.82</v>
      </c>
      <c r="CC6" s="35">
        <f t="shared" ref="CC6:CK6" si="9">IF(CC7="",NA(),CC7)</f>
        <v>319.83999999999997</v>
      </c>
      <c r="CD6" s="35">
        <f t="shared" si="9"/>
        <v>317.55</v>
      </c>
      <c r="CE6" s="35">
        <f t="shared" si="9"/>
        <v>323.62</v>
      </c>
      <c r="CF6" s="35">
        <f t="shared" si="9"/>
        <v>230.06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51.37</v>
      </c>
      <c r="CN6" s="35">
        <f t="shared" ref="CN6:CV6" si="10">IF(CN7="",NA(),CN7)</f>
        <v>51.37</v>
      </c>
      <c r="CO6" s="35">
        <f t="shared" si="10"/>
        <v>51.37</v>
      </c>
      <c r="CP6" s="35">
        <f t="shared" si="10"/>
        <v>52.99</v>
      </c>
      <c r="CQ6" s="35">
        <f t="shared" si="10"/>
        <v>54.12</v>
      </c>
      <c r="CR6" s="35">
        <f t="shared" si="10"/>
        <v>52.31</v>
      </c>
      <c r="CS6" s="35">
        <f t="shared" si="10"/>
        <v>60.65</v>
      </c>
      <c r="CT6" s="35">
        <f t="shared" si="10"/>
        <v>51.75</v>
      </c>
      <c r="CU6" s="35">
        <f t="shared" si="10"/>
        <v>50.68</v>
      </c>
      <c r="CV6" s="35">
        <f t="shared" si="10"/>
        <v>50.14</v>
      </c>
      <c r="CW6" s="34" t="str">
        <f>IF(CW7="","",IF(CW7="-","【-】","【"&amp;SUBSTITUTE(TEXT(CW7,"#,##0.00"),"-","△")&amp;"】"))</f>
        <v>【51.30】</v>
      </c>
      <c r="CX6" s="35">
        <f>IF(CX7="",NA(),CX7)</f>
        <v>91.15</v>
      </c>
      <c r="CY6" s="35">
        <f t="shared" ref="CY6:DG6" si="11">IF(CY7="",NA(),CY7)</f>
        <v>91.11</v>
      </c>
      <c r="CZ6" s="35">
        <f t="shared" si="11"/>
        <v>91.07</v>
      </c>
      <c r="DA6" s="35">
        <f t="shared" si="11"/>
        <v>91.12</v>
      </c>
      <c r="DB6" s="35">
        <f t="shared" si="11"/>
        <v>89.04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234478</v>
      </c>
      <c r="D7" s="37">
        <v>47</v>
      </c>
      <c r="E7" s="37">
        <v>17</v>
      </c>
      <c r="F7" s="37">
        <v>5</v>
      </c>
      <c r="G7" s="37">
        <v>0</v>
      </c>
      <c r="H7" s="37" t="s">
        <v>97</v>
      </c>
      <c r="I7" s="37" t="s">
        <v>98</v>
      </c>
      <c r="J7" s="37" t="s">
        <v>99</v>
      </c>
      <c r="K7" s="37" t="s">
        <v>100</v>
      </c>
      <c r="L7" s="37" t="s">
        <v>101</v>
      </c>
      <c r="M7" s="37" t="s">
        <v>102</v>
      </c>
      <c r="N7" s="38" t="s">
        <v>103</v>
      </c>
      <c r="O7" s="38" t="s">
        <v>104</v>
      </c>
      <c r="P7" s="38">
        <v>2.0699999999999998</v>
      </c>
      <c r="Q7" s="38">
        <v>78.17</v>
      </c>
      <c r="R7" s="38">
        <v>1836</v>
      </c>
      <c r="S7" s="38">
        <v>43639</v>
      </c>
      <c r="T7" s="38">
        <v>26.38</v>
      </c>
      <c r="U7" s="38">
        <v>1654.25</v>
      </c>
      <c r="V7" s="38">
        <v>903</v>
      </c>
      <c r="W7" s="38">
        <v>1.19</v>
      </c>
      <c r="X7" s="38">
        <v>758.82</v>
      </c>
      <c r="Y7" s="38">
        <v>99.33</v>
      </c>
      <c r="Z7" s="38">
        <v>98.9</v>
      </c>
      <c r="AA7" s="38">
        <v>98.88</v>
      </c>
      <c r="AB7" s="38">
        <v>99.21</v>
      </c>
      <c r="AC7" s="38">
        <v>169.11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34.97</v>
      </c>
      <c r="BG7" s="38">
        <v>32.85</v>
      </c>
      <c r="BH7" s="38">
        <v>29.57</v>
      </c>
      <c r="BI7" s="38">
        <v>26.81</v>
      </c>
      <c r="BJ7" s="38">
        <v>26.85</v>
      </c>
      <c r="BK7" s="38">
        <v>1081.8</v>
      </c>
      <c r="BL7" s="38">
        <v>974.93</v>
      </c>
      <c r="BM7" s="38">
        <v>855.8</v>
      </c>
      <c r="BN7" s="38">
        <v>789.46</v>
      </c>
      <c r="BO7" s="38">
        <v>826.83</v>
      </c>
      <c r="BP7" s="38">
        <v>765.47</v>
      </c>
      <c r="BQ7" s="38">
        <v>35.74</v>
      </c>
      <c r="BR7" s="38">
        <v>40</v>
      </c>
      <c r="BS7" s="38">
        <v>40.33</v>
      </c>
      <c r="BT7" s="38">
        <v>39.1</v>
      </c>
      <c r="BU7" s="38">
        <v>45.34</v>
      </c>
      <c r="BV7" s="38">
        <v>52.19</v>
      </c>
      <c r="BW7" s="38">
        <v>55.32</v>
      </c>
      <c r="BX7" s="38">
        <v>59.8</v>
      </c>
      <c r="BY7" s="38">
        <v>57.77</v>
      </c>
      <c r="BZ7" s="38">
        <v>57.31</v>
      </c>
      <c r="CA7" s="38">
        <v>59.59</v>
      </c>
      <c r="CB7" s="38">
        <v>362.82</v>
      </c>
      <c r="CC7" s="38">
        <v>319.83999999999997</v>
      </c>
      <c r="CD7" s="38">
        <v>317.55</v>
      </c>
      <c r="CE7" s="38">
        <v>323.62</v>
      </c>
      <c r="CF7" s="38">
        <v>230.06</v>
      </c>
      <c r="CG7" s="38">
        <v>296.14</v>
      </c>
      <c r="CH7" s="38">
        <v>283.17</v>
      </c>
      <c r="CI7" s="38">
        <v>263.76</v>
      </c>
      <c r="CJ7" s="38">
        <v>274.35000000000002</v>
      </c>
      <c r="CK7" s="38">
        <v>273.52</v>
      </c>
      <c r="CL7" s="38">
        <v>257.86</v>
      </c>
      <c r="CM7" s="38">
        <v>51.37</v>
      </c>
      <c r="CN7" s="38">
        <v>51.37</v>
      </c>
      <c r="CO7" s="38">
        <v>51.37</v>
      </c>
      <c r="CP7" s="38">
        <v>52.99</v>
      </c>
      <c r="CQ7" s="38">
        <v>54.12</v>
      </c>
      <c r="CR7" s="38">
        <v>52.31</v>
      </c>
      <c r="CS7" s="38">
        <v>60.65</v>
      </c>
      <c r="CT7" s="38">
        <v>51.75</v>
      </c>
      <c r="CU7" s="38">
        <v>50.68</v>
      </c>
      <c r="CV7" s="38">
        <v>50.14</v>
      </c>
      <c r="CW7" s="38">
        <v>51.3</v>
      </c>
      <c r="CX7" s="38">
        <v>91.15</v>
      </c>
      <c r="CY7" s="38">
        <v>91.11</v>
      </c>
      <c r="CZ7" s="38">
        <v>91.07</v>
      </c>
      <c r="DA7" s="38">
        <v>91.12</v>
      </c>
      <c r="DB7" s="38">
        <v>89.04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2021-02-08T01:29:28Z</cp:lastPrinted>
  <dcterms:created xsi:type="dcterms:W3CDTF">2020-12-04T03:05:29Z</dcterms:created>
  <dcterms:modified xsi:type="dcterms:W3CDTF">2021-02-09T04:27:09Z</dcterms:modified>
  <cp:category/>
</cp:coreProperties>
</file>