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8農業集落排水・漁業集落排水事業\"/>
    </mc:Choice>
  </mc:AlternateContent>
  <workbookProtection workbookAlgorithmName="SHA-512" workbookHashValue="xEE9SQHhgCHIEGsGCoz8Z2svJNRUsHmXguzFe9YRkK0BisdmOTu3zXzaAfS1XidgSQha28Fzd2G3gnZ7sGXjTw==" workbookSaltValue="qXg0DI4sGJx1TKUYhNAsew==" workbookSpinCount="100000" lockStructure="1"/>
  <bookViews>
    <workbookView xWindow="0" yWindow="0" windowWidth="20490" windowHeight="753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P10" i="4"/>
  <c r="I10" i="4"/>
  <c r="B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<sst xmlns="http://schemas.openxmlformats.org/spreadsheetml/2006/main" count="236" uniqueCount="119">
  <si>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</si>
  <si>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</si>
  <si>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</si>
  <si>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</si>
  <si>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</si>
  <si>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</si>
  <si>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</si>
  <si>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</si>
  <si>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</si>
  <si>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</si>
  <si>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</si>
  <si>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</si>
  <si>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</si>
  <si>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</si>
  <si>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</si>
  <si>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</si>
  <si>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</si>
  <si>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</si>
  <si>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</si>
  <si>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</si>
  <si>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</si>
  <si>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</si>
  <si>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</si>
  <si>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</si>
  <si>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</si>
  <si>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</si>
  <si>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</si>
  <si>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</si>
  <si>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</si>
  <si>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</si>
  <si>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</si>
  <si>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</si>
  <si>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</si>
  <si>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</si>
  <si>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</si>
  <si>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</si>
  <si>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</si>
  <si>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</si>
  <si>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</si>
  <si>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</si>
  <si>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</si>
  <si>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</si>
  <si>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</si>
  <si>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</si>
  <si>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</si>
  <si>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</si>
  <si>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</si>
  <si>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</si>
  <si>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</si>
  <si>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</si>
  <si>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</si>
  <si>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</si>
  <si>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</si>
  <si>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</si>
  <si>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</si>
  <si>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</si>
  <si>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</si>
  <si>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</si>
  <si>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</si>
  <si>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</si>
  <si>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</si>
  <si>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</si>
  <si>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</si>
  <si>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</si>
  <si>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</si>
  <si>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</si>
  <si>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</si>
  <si>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</si>
  <si>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</si>
  <si>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</si>
  <si>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</si>
  <si>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</si>
  <si>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</si>
  <si>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</si>
  <si>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</si>
  <si>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</si>
  <si>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</si>
  <si>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</si>
  <si>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</si>
  <si>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</si>
  <si>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</si>
  <si>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</si>
  <si>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</si>
  <si>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</si>
  <si>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</si>
  <si>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</si>
  <si>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</si>
  <si>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</si>
  <si>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</si>
  <si>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</si>
  <si>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</si>
  <si>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</si>
  <si>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</si>
  <si>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</si>
  <si>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</si>
  <si>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</si>
  <si>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</si>
  <si>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</si>
  <si>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設楽町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</si>
  <si>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</si>
  <si>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</si>
  <si>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</si>
  <si>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</si>
  <si>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</si>
  <si>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</si>
  <si>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</si>
  <si>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</si>
  <si>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</si>
  <si>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</si>
  <si>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</si>
  <si>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</si>
  <si>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</si>
  <si>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</si>
  <si>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</si>
  <si>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</si>
  <si>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</si>
  <si>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一般会計からの繰入れに依存している現状を踏まえ、経営戦略（平成28年度策定済み）をもとに計画的かつ合理的な経営を行うことを目指し、収支の改善等を通じた経営基盤の強化に努めます。
また、最適整備構想に基づく取り組みとして、津具地区処理場内の設備更新を令和元年度からスタートしており、将来にわたる事業の安定経営の実現を目指します。
【令和５年度法適用化（財務適用）予定】
【令和８年度経営戦略見直し予定】</t>
    <rPh sb="102" eb="103">
      <t>ト</t>
    </rPh>
    <rPh sb="104" eb="105">
      <t>ク</t>
    </rPh>
    <rPh sb="110" eb="112">
      <t>ツグ</t>
    </rPh>
    <rPh sb="112" eb="114">
      <t>チク</t>
    </rPh>
    <rPh sb="114" eb="117">
      <t>ショリジョウ</t>
    </rPh>
    <rPh sb="117" eb="118">
      <t>ナイ</t>
    </rPh>
    <rPh sb="119" eb="121">
      <t>セツビ</t>
    </rPh>
    <rPh sb="121" eb="123">
      <t>コウシン</t>
    </rPh>
    <rPh sb="124" eb="126">
      <t>レイワ</t>
    </rPh>
    <rPh sb="126" eb="128">
      <t>ガンネン</t>
    </rPh>
    <rPh sb="128" eb="129">
      <t>ド</t>
    </rPh>
    <rPh sb="140" eb="142">
      <t>ショウライ</t>
    </rPh>
    <rPh sb="146" eb="148">
      <t>ジギョウ</t>
    </rPh>
    <rPh sb="149" eb="151">
      <t>アンテイ</t>
    </rPh>
    <rPh sb="151" eb="153">
      <t>ケイエイ</t>
    </rPh>
    <rPh sb="154" eb="156">
      <t>ジツゲン</t>
    </rPh>
    <rPh sb="157" eb="159">
      <t>メザ</t>
    </rPh>
    <rPh sb="180" eb="182">
      <t>ヨテイ</t>
    </rPh>
    <phoneticPr fontId="4"/>
  </si>
  <si>
    <t>本町の農業集落排水事業は、名倉地区と津具地区の２地区で実施しており、現在は排水施設等の維持管理を中心に事業経営を行っています。過疎化の影響もあり、年々人口が減少して行く中、維持管理等の経費は一般会計からの繰入に依存しているのが現状です。今後予想される施設の老朽化への対応や更新は、現状に合わせた最適な整備を行い、効率的な維持管理をすることで一般会計からの繰入金の削減に努めます。
①収益的収支比率について
平成27年度には、処理場内の大きな修繕工事があり、一般会計から多額の繰入金があった為、一時的に収益的収支比率が高い結果でしたが、平成28年度以降は状況が改善し、令和元年度においては、ほぼ平年並みの比率となりました。
⑤経費回収率について
平成27年度の多額な修繕費により、経費回収率は一旦減少しましたが、平成28年度以降は通常の経費となり、令和元年度においては、ほぼ前年度並みの回収率となりました。平均値比較では、引き続き本町の数値の方が低い傾向にありますが、これは汚水処理経費に対し、使用料収入が半分程度と少ないことが原因と考えられます。
⑥汚水処理原価について
上記と同様の理由により、平成27年度は原価が高騰し、平成28年度以降は平年並みの原価になっています。平均値比較では、昨年度よりさらに上回る結果となっており、これも使用人口の減少による年間有収水量の減が原因と考えられます。</t>
    <rPh sb="133" eb="135">
      <t>タイオウ</t>
    </rPh>
    <rPh sb="153" eb="154">
      <t>オコナ</t>
    </rPh>
    <rPh sb="273" eb="275">
      <t>イコウ</t>
    </rPh>
    <rPh sb="276" eb="278">
      <t>ジョウキョウ</t>
    </rPh>
    <rPh sb="279" eb="281">
      <t>カイゼン</t>
    </rPh>
    <rPh sb="283" eb="285">
      <t>レイワ</t>
    </rPh>
    <rPh sb="285" eb="287">
      <t>ガンネン</t>
    </rPh>
    <rPh sb="287" eb="288">
      <t>ド</t>
    </rPh>
    <rPh sb="296" eb="298">
      <t>ヘイネン</t>
    </rPh>
    <rPh sb="298" eb="299">
      <t>ナ</t>
    </rPh>
    <rPh sb="301" eb="303">
      <t>ヒリツ</t>
    </rPh>
    <rPh sb="361" eb="363">
      <t>イコウ</t>
    </rPh>
    <rPh sb="373" eb="375">
      <t>レイワ</t>
    </rPh>
    <rPh sb="375" eb="377">
      <t>ガンネン</t>
    </rPh>
    <rPh sb="377" eb="378">
      <t>ド</t>
    </rPh>
    <rPh sb="386" eb="389">
      <t>ゼンネンド</t>
    </rPh>
    <rPh sb="389" eb="390">
      <t>ナ</t>
    </rPh>
    <rPh sb="410" eb="411">
      <t>ヒ</t>
    </rPh>
    <rPh sb="412" eb="413">
      <t>ツヅ</t>
    </rPh>
    <rPh sb="414" eb="416">
      <t>ホンチョウ</t>
    </rPh>
    <rPh sb="417" eb="419">
      <t>スウチ</t>
    </rPh>
    <rPh sb="420" eb="421">
      <t>ホウ</t>
    </rPh>
    <rPh sb="422" eb="423">
      <t>ヒク</t>
    </rPh>
    <rPh sb="424" eb="426">
      <t>ケイコウ</t>
    </rPh>
    <rPh sb="436" eb="438">
      <t>オスイ</t>
    </rPh>
    <rPh sb="438" eb="440">
      <t>ショリ</t>
    </rPh>
    <rPh sb="440" eb="442">
      <t>ケイヒ</t>
    </rPh>
    <rPh sb="443" eb="444">
      <t>タイ</t>
    </rPh>
    <rPh sb="452" eb="454">
      <t>ハンブン</t>
    </rPh>
    <rPh sb="454" eb="456">
      <t>テイド</t>
    </rPh>
    <rPh sb="457" eb="458">
      <t>スク</t>
    </rPh>
    <rPh sb="486" eb="488">
      <t>ジョウキ</t>
    </rPh>
    <rPh sb="518" eb="520">
      <t>イコウ</t>
    </rPh>
    <rPh sb="546" eb="547">
      <t>ド</t>
    </rPh>
    <rPh sb="577" eb="579">
      <t>ネンカン</t>
    </rPh>
    <rPh sb="579" eb="580">
      <t>ユウ</t>
    </rPh>
    <rPh sb="580" eb="581">
      <t>シュウ</t>
    </rPh>
    <rPh sb="581" eb="582">
      <t>スイ</t>
    </rPh>
    <rPh sb="582" eb="583">
      <t>リョウ</t>
    </rPh>
    <phoneticPr fontId="4"/>
  </si>
  <si>
    <t>農業集落排水施設最適整備構想を作成し、設備更新を計画的に実施し長寿命化を図っていきます。また、ストックマネジメント法を活用し、施設の社会的需要や老朽度の判定、改修時の費用対効果等を総合的に勘案したうえで設備更新を検討していきます。令和元年度より、処理場内の機器等を随時更新しています。これにより、①収益的収支比率、⑤経費回収率、⑥汚水処理原価に影響が出てくると予想されます。</t>
    <rPh sb="115" eb="117">
      <t>レイワ</t>
    </rPh>
    <rPh sb="117" eb="118">
      <t>ガン</t>
    </rPh>
    <rPh sb="134" eb="136">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</si>
</sst>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28-400D-A6EE-3772F8AA83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A628-400D-A6EE-3772F8AA83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50.65</c:v>
                </c:pt>
                <c:pt idx="1">
                  <c:v>48.05</c:v>
                </c:pt>
                <c:pt idx="2">
                  <c:v>49.03</c:v>
                </c:pt>
                <c:pt idx="3">
                  <c:v>49.68</c:v>
                </c:pt>
                <c:pt idx="4">
                  <c:v>48.94</c:v>
                </c:pt>
              </c:numCache>
            </c:numRef>
          </c:val>
          <c:extLst>
            <c:ext xmlns:c16="http://schemas.microsoft.com/office/drawing/2014/chart" uri="{C3380CC4-5D6E-409C-BE32-E72D297353CC}">
              <c16:uniqueId val="{00000000-8F8E-4098-A58A-283E33EE693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8F8E-4098-A58A-283E33EE693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80.75</c:v>
                </c:pt>
                <c:pt idx="1">
                  <c:v>79.92</c:v>
                </c:pt>
                <c:pt idx="2">
                  <c:v>80.92</c:v>
                </c:pt>
                <c:pt idx="3">
                  <c:v>80.89</c:v>
                </c:pt>
                <c:pt idx="4">
                  <c:v>81</c:v>
                </c:pt>
              </c:numCache>
            </c:numRef>
          </c:val>
          <c:extLst>
            <c:ext xmlns:c16="http://schemas.microsoft.com/office/drawing/2014/chart" uri="{C3380CC4-5D6E-409C-BE32-E72D297353CC}">
              <c16:uniqueId val="{00000000-B582-4DDD-B795-00BAEC995D7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B582-4DDD-B795-00BAEC995D7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68.59</c:v>
                </c:pt>
                <c:pt idx="2">
                  <c:v>67.11</c:v>
                </c:pt>
                <c:pt idx="3">
                  <c:v>67.069999999999993</c:v>
                </c:pt>
                <c:pt idx="4">
                  <c:v>66.69</c:v>
                </c:pt>
              </c:numCache>
            </c:numRef>
          </c:val>
          <c:extLst>
            <c:ext xmlns:c16="http://schemas.microsoft.com/office/drawing/2014/chart" uri="{C3380CC4-5D6E-409C-BE32-E72D297353CC}">
              <c16:uniqueId val="{00000000-51C4-4DE6-8901-54A6C6721F4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C4-4DE6-8901-54A6C6721F4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59-47EC-B140-54C2DA354E9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59-47EC-B140-54C2DA354E9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44-4FAB-8127-E9B733C61ED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44-4FAB-8127-E9B733C61ED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6F-4789-B5C9-DACDE153230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6F-4789-B5C9-DACDE153230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A6-467D-8558-AA3426237E8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A6-467D-8558-AA3426237E8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47-49E4-ADC1-FD278F4E628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A847-49E4-ADC1-FD278F4E628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37.380000000000003</c:v>
                </c:pt>
                <c:pt idx="1">
                  <c:v>53.95</c:v>
                </c:pt>
                <c:pt idx="2">
                  <c:v>54.08</c:v>
                </c:pt>
                <c:pt idx="3">
                  <c:v>46.73</c:v>
                </c:pt>
                <c:pt idx="4">
                  <c:v>48.48</c:v>
                </c:pt>
              </c:numCache>
            </c:numRef>
          </c:val>
          <c:extLst>
            <c:ext xmlns:c16="http://schemas.microsoft.com/office/drawing/2014/chart" uri="{C3380CC4-5D6E-409C-BE32-E72D297353CC}">
              <c16:uniqueId val="{00000000-B369-4B7C-AC3C-28C4D7ECB1E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369-4B7C-AC3C-28C4D7ECB1E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418.54</c:v>
                </c:pt>
                <c:pt idx="1">
                  <c:v>302.10000000000002</c:v>
                </c:pt>
                <c:pt idx="2">
                  <c:v>297.05</c:v>
                </c:pt>
                <c:pt idx="3">
                  <c:v>339.61</c:v>
                </c:pt>
                <c:pt idx="4">
                  <c:v>340.48</c:v>
                </c:pt>
              </c:numCache>
            </c:numRef>
          </c:val>
          <c:extLst>
            <c:ext xmlns:c16="http://schemas.microsoft.com/office/drawing/2014/chart" uri="{C3380CC4-5D6E-409C-BE32-E72D297353CC}">
              <c16:uniqueId val="{00000000-4AE7-4DB4-9D80-9FEE37CD4BF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4AE7-4DB4-9D80-9FEE37CD4BF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設楽町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4727</v>
      </c>
      <c r="AM8" s="69"/>
      <c r="AN8" s="69"/>
      <c r="AO8" s="69"/>
      <c r="AP8" s="69"/>
      <c r="AQ8" s="69"/>
      <c r="AR8" s="69"/>
      <c r="AS8" s="69"/>
      <c r="AT8" s="68">
        <f>データ!T6</f>
        <v>273.94</v>
      </c>
      <c r="AU8" s="68"/>
      <c r="AV8" s="68"/>
      <c r="AW8" s="68"/>
      <c r="AX8" s="68"/>
      <c r="AY8" s="68"/>
      <c r="AZ8" s="68"/>
      <c r="BA8" s="68"/>
      <c r="BB8" s="68">
        <f>データ!U6</f>
        <v>17.260000000000002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42.12</v>
      </c>
      <c r="Q10" s="68"/>
      <c r="R10" s="68"/>
      <c r="S10" s="68"/>
      <c r="T10" s="68"/>
      <c r="U10" s="68"/>
      <c r="V10" s="68"/>
      <c r="W10" s="68">
        <f>データ!Q6</f>
        <v>100</v>
      </c>
      <c r="X10" s="68"/>
      <c r="Y10" s="68"/>
      <c r="Z10" s="68"/>
      <c r="AA10" s="68"/>
      <c r="AB10" s="68"/>
      <c r="AC10" s="68"/>
      <c r="AD10" s="69">
        <f>データ!R6</f>
        <v>2916</v>
      </c>
      <c r="AE10" s="69"/>
      <c r="AF10" s="69"/>
      <c r="AG10" s="69"/>
      <c r="AH10" s="69"/>
      <c r="AI10" s="69"/>
      <c r="AJ10" s="69"/>
      <c r="AK10" s="2"/>
      <c r="AL10" s="69">
        <f>データ!V6</f>
        <v>1968</v>
      </c>
      <c r="AM10" s="69"/>
      <c r="AN10" s="69"/>
      <c r="AO10" s="69"/>
      <c r="AP10" s="69"/>
      <c r="AQ10" s="69"/>
      <c r="AR10" s="69"/>
      <c r="AS10" s="69"/>
      <c r="AT10" s="68">
        <f>データ!W6</f>
        <v>3.01</v>
      </c>
      <c r="AU10" s="68"/>
      <c r="AV10" s="68"/>
      <c r="AW10" s="68"/>
      <c r="AX10" s="68"/>
      <c r="AY10" s="68"/>
      <c r="AZ10" s="68"/>
      <c r="BA10" s="68"/>
      <c r="BB10" s="68">
        <f>データ!X6</f>
        <v>653.82000000000005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C7SGFtfcQi1RvyN05/OVXGsEt4TN/I4n3inEwzAOnLC8HnMFY89Rra/k6UiMYljuYMNInU6vn4uZG8bt7wXD1A==" saltValue="VFB96cD0dxAXk41XjlLgs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235610</v>
      </c>
      <c r="D6" s="33">
        <f t="shared" si="3"/>
        <v>47</v>
      </c>
      <c r="E6" s="33">
        <f t="shared" si="3"/>
        <v>17</v>
      </c>
      <c r="F6" s="33">
        <f t="shared" si="3"/>
        <v>5</v>
      </c>
      <c r="G6" s="33">
        <f t="shared" si="3"/>
        <v>0</v>
      </c>
      <c r="H6" s="33" t="str">
        <f t="shared" si="3"/>
        <v>愛知県　設楽町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42.12</v>
      </c>
      <c r="Q6" s="34">
        <f t="shared" si="3"/>
        <v>100</v>
      </c>
      <c r="R6" s="34">
        <f t="shared" si="3"/>
        <v>2916</v>
      </c>
      <c r="S6" s="34">
        <f t="shared" si="3"/>
        <v>4727</v>
      </c>
      <c r="T6" s="34">
        <f t="shared" si="3"/>
        <v>273.94</v>
      </c>
      <c r="U6" s="34">
        <f t="shared" si="3"/>
        <v>17.260000000000002</v>
      </c>
      <c r="V6" s="34">
        <f t="shared" si="3"/>
        <v>1968</v>
      </c>
      <c r="W6" s="34">
        <f t="shared" si="3"/>
        <v>3.01</v>
      </c>
      <c r="X6" s="34">
        <f t="shared" si="3"/>
        <v>653.82000000000005</v>
      </c>
      <c r="Y6" s="35">
        <f>IF(Y7="",NA(),Y7)</f>
        <v>100</v>
      </c>
      <c r="Z6" s="35">
        <f t="shared" ref="Z6:AH6" si="4">IF(Z7="",NA(),Z7)</f>
        <v>68.59</v>
      </c>
      <c r="AA6" s="35">
        <f t="shared" si="4"/>
        <v>67.11</v>
      </c>
      <c r="AB6" s="35">
        <f t="shared" si="4"/>
        <v>67.069999999999993</v>
      </c>
      <c r="AC6" s="35">
        <f t="shared" si="4"/>
        <v>66.69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37.380000000000003</v>
      </c>
      <c r="BR6" s="35">
        <f t="shared" ref="BR6:BZ6" si="8">IF(BR7="",NA(),BR7)</f>
        <v>53.95</v>
      </c>
      <c r="BS6" s="35">
        <f t="shared" si="8"/>
        <v>54.08</v>
      </c>
      <c r="BT6" s="35">
        <f t="shared" si="8"/>
        <v>46.73</v>
      </c>
      <c r="BU6" s="35">
        <f t="shared" si="8"/>
        <v>48.48</v>
      </c>
      <c r="BV6" s="35">
        <f t="shared" si="8"/>
        <v>52.19</v>
      </c>
      <c r="BW6" s="35">
        <f t="shared" si="8"/>
        <v>55.32</v>
      </c>
      <c r="BX6" s="35">
        <f t="shared" si="8"/>
        <v>59.8</v>
      </c>
      <c r="BY6" s="35">
        <f t="shared" si="8"/>
        <v>57.77</v>
      </c>
      <c r="BZ6" s="35">
        <f t="shared" si="8"/>
        <v>57.31</v>
      </c>
      <c r="CA6" s="34" t="str">
        <f>IF(CA7="","",IF(CA7="-","【-】","【"&amp;SUBSTITUTE(TEXT(CA7,"#,##0.00"),"-","△")&amp;"】"))</f>
        <v>【59.59】</v>
      </c>
      <c r="CB6" s="35">
        <f>IF(CB7="",NA(),CB7)</f>
        <v>418.54</v>
      </c>
      <c r="CC6" s="35">
        <f t="shared" ref="CC6:CK6" si="9">IF(CC7="",NA(),CC7)</f>
        <v>302.10000000000002</v>
      </c>
      <c r="CD6" s="35">
        <f t="shared" si="9"/>
        <v>297.05</v>
      </c>
      <c r="CE6" s="35">
        <f t="shared" si="9"/>
        <v>339.61</v>
      </c>
      <c r="CF6" s="35">
        <f t="shared" si="9"/>
        <v>340.48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50.65</v>
      </c>
      <c r="CN6" s="35">
        <f t="shared" ref="CN6:CV6" si="10">IF(CN7="",NA(),CN7)</f>
        <v>48.05</v>
      </c>
      <c r="CO6" s="35">
        <f t="shared" si="10"/>
        <v>49.03</v>
      </c>
      <c r="CP6" s="35">
        <f t="shared" si="10"/>
        <v>49.68</v>
      </c>
      <c r="CQ6" s="35">
        <f t="shared" si="10"/>
        <v>48.94</v>
      </c>
      <c r="CR6" s="35">
        <f t="shared" si="10"/>
        <v>52.31</v>
      </c>
      <c r="CS6" s="35">
        <f t="shared" si="10"/>
        <v>60.65</v>
      </c>
      <c r="CT6" s="35">
        <f t="shared" si="10"/>
        <v>51.75</v>
      </c>
      <c r="CU6" s="35">
        <f t="shared" si="10"/>
        <v>50.68</v>
      </c>
      <c r="CV6" s="35">
        <f t="shared" si="10"/>
        <v>50.14</v>
      </c>
      <c r="CW6" s="34" t="str">
        <f>IF(CW7="","",IF(CW7="-","【-】","【"&amp;SUBSTITUTE(TEXT(CW7,"#,##0.00"),"-","△")&amp;"】"))</f>
        <v>【51.30】</v>
      </c>
      <c r="CX6" s="35">
        <f>IF(CX7="",NA(),CX7)</f>
        <v>80.75</v>
      </c>
      <c r="CY6" s="35">
        <f t="shared" ref="CY6:DG6" si="11">IF(CY7="",NA(),CY7)</f>
        <v>79.92</v>
      </c>
      <c r="CZ6" s="35">
        <f t="shared" si="11"/>
        <v>80.92</v>
      </c>
      <c r="DA6" s="35">
        <f t="shared" si="11"/>
        <v>80.89</v>
      </c>
      <c r="DB6" s="35">
        <f t="shared" si="11"/>
        <v>81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235610</v>
      </c>
      <c r="D7" s="37">
        <v>47</v>
      </c>
      <c r="E7" s="37">
        <v>17</v>
      </c>
      <c r="F7" s="37">
        <v>5</v>
      </c>
      <c r="G7" s="37">
        <v>0</v>
      </c>
      <c r="H7" s="37" t="s">
        <v>98</v>
      </c>
      <c r="I7" s="37" t="s">
        <v>99</v>
      </c>
      <c r="J7" s="37" t="s">
        <v>100</v>
      </c>
      <c r="K7" s="37" t="s">
        <v>101</v>
      </c>
      <c r="L7" s="37" t="s">
        <v>102</v>
      </c>
      <c r="M7" s="37" t="s">
        <v>103</v>
      </c>
      <c r="N7" s="38" t="s">
        <v>104</v>
      </c>
      <c r="O7" s="38" t="s">
        <v>105</v>
      </c>
      <c r="P7" s="38">
        <v>42.12</v>
      </c>
      <c r="Q7" s="38">
        <v>100</v>
      </c>
      <c r="R7" s="38">
        <v>2916</v>
      </c>
      <c r="S7" s="38">
        <v>4727</v>
      </c>
      <c r="T7" s="38">
        <v>273.94</v>
      </c>
      <c r="U7" s="38">
        <v>17.260000000000002</v>
      </c>
      <c r="V7" s="38">
        <v>1968</v>
      </c>
      <c r="W7" s="38">
        <v>3.01</v>
      </c>
      <c r="X7" s="38">
        <v>653.82000000000005</v>
      </c>
      <c r="Y7" s="38">
        <v>100</v>
      </c>
      <c r="Z7" s="38">
        <v>68.59</v>
      </c>
      <c r="AA7" s="38">
        <v>67.11</v>
      </c>
      <c r="AB7" s="38">
        <v>67.069999999999993</v>
      </c>
      <c r="AC7" s="38">
        <v>66.69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37.380000000000003</v>
      </c>
      <c r="BR7" s="38">
        <v>53.95</v>
      </c>
      <c r="BS7" s="38">
        <v>54.08</v>
      </c>
      <c r="BT7" s="38">
        <v>46.73</v>
      </c>
      <c r="BU7" s="38">
        <v>48.48</v>
      </c>
      <c r="BV7" s="38">
        <v>52.19</v>
      </c>
      <c r="BW7" s="38">
        <v>55.32</v>
      </c>
      <c r="BX7" s="38">
        <v>59.8</v>
      </c>
      <c r="BY7" s="38">
        <v>57.77</v>
      </c>
      <c r="BZ7" s="38">
        <v>57.31</v>
      </c>
      <c r="CA7" s="38">
        <v>59.59</v>
      </c>
      <c r="CB7" s="38">
        <v>418.54</v>
      </c>
      <c r="CC7" s="38">
        <v>302.10000000000002</v>
      </c>
      <c r="CD7" s="38">
        <v>297.05</v>
      </c>
      <c r="CE7" s="38">
        <v>339.61</v>
      </c>
      <c r="CF7" s="38">
        <v>340.48</v>
      </c>
      <c r="CG7" s="38">
        <v>296.14</v>
      </c>
      <c r="CH7" s="38">
        <v>283.17</v>
      </c>
      <c r="CI7" s="38">
        <v>263.76</v>
      </c>
      <c r="CJ7" s="38">
        <v>274.35000000000002</v>
      </c>
      <c r="CK7" s="38">
        <v>273.52</v>
      </c>
      <c r="CL7" s="38">
        <v>257.86</v>
      </c>
      <c r="CM7" s="38">
        <v>50.65</v>
      </c>
      <c r="CN7" s="38">
        <v>48.05</v>
      </c>
      <c r="CO7" s="38">
        <v>49.03</v>
      </c>
      <c r="CP7" s="38">
        <v>49.68</v>
      </c>
      <c r="CQ7" s="38">
        <v>48.94</v>
      </c>
      <c r="CR7" s="38">
        <v>52.31</v>
      </c>
      <c r="CS7" s="38">
        <v>60.65</v>
      </c>
      <c r="CT7" s="38">
        <v>51.75</v>
      </c>
      <c r="CU7" s="38">
        <v>50.68</v>
      </c>
      <c r="CV7" s="38">
        <v>50.14</v>
      </c>
      <c r="CW7" s="38">
        <v>51.3</v>
      </c>
      <c r="CX7" s="38">
        <v>80.75</v>
      </c>
      <c r="CY7" s="38">
        <v>79.92</v>
      </c>
      <c r="CZ7" s="38">
        <v>80.92</v>
      </c>
      <c r="DA7" s="38">
        <v>80.89</v>
      </c>
      <c r="DB7" s="38">
        <v>81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2021-01-28T00:09:33Z</cp:lastPrinted>
  <dcterms:created xsi:type="dcterms:W3CDTF">2020-12-04T03:05:31Z</dcterms:created>
  <dcterms:modified xsi:type="dcterms:W3CDTF">2021-02-22T02:47:13Z</dcterms:modified>
  <cp:category/>
</cp:coreProperties>
</file>