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8_豊川市\"/>
    </mc:Choice>
  </mc:AlternateContent>
  <xr:revisionPtr revIDLastSave="0" documentId="13_ncr:1_{2300A99C-6445-4EFC-AB44-81D82F310F50}" xr6:coauthVersionLast="36" xr6:coauthVersionMax="46" xr10:uidLastSave="{00000000-0000-0000-0000-000000000000}"/>
  <workbookProtection workbookAlgorithmName="SHA-512" workbookHashValue="szhKXZICCmY5123vqUvSnpIkoUFCfkGgiy+ul47DHYZQn/2lLDYbb1TUTfIpohj2sM7VgQ4DL6zhpx+T5mcyzg==" workbookSaltValue="E8B7Gh0Zol0xWjGQGXaymQ=="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MA51" i="4"/>
  <c r="IT76" i="4"/>
  <c r="HJ30" i="4"/>
  <c r="BZ76" i="4"/>
  <c r="CS30" i="4"/>
  <c r="C11" i="5"/>
  <c r="D11" i="5"/>
  <c r="E11" i="5"/>
  <c r="B11" i="5"/>
  <c r="BK76" i="4" l="1"/>
  <c r="LH51" i="4"/>
  <c r="LT76" i="4"/>
  <c r="LH30" i="4"/>
  <c r="BZ30" i="4"/>
  <c r="GQ51" i="4"/>
  <c r="IE76" i="4"/>
  <c r="BZ51" i="4"/>
  <c r="GQ30" i="4"/>
  <c r="HP76" i="4"/>
  <c r="BG30" i="4"/>
  <c r="AV76" i="4"/>
  <c r="KO51" i="4"/>
  <c r="BG51" i="4"/>
  <c r="LE76" i="4"/>
  <c r="FX51" i="4"/>
  <c r="KO30" i="4"/>
  <c r="FX30" i="4"/>
  <c r="KP76" i="4"/>
  <c r="JV30" i="4"/>
  <c r="HA76" i="4"/>
  <c r="AN51" i="4"/>
  <c r="FE30" i="4"/>
  <c r="AN30" i="4"/>
  <c r="AG76" i="4"/>
  <c r="JV51" i="4"/>
  <c r="FE51" i="4"/>
  <c r="JC51" i="4"/>
  <c r="KA76" i="4"/>
  <c r="EL51" i="4"/>
  <c r="JC30" i="4"/>
  <c r="GL76" i="4"/>
  <c r="EL30" i="4"/>
  <c r="R76" i="4"/>
  <c r="U51"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<sst xmlns="http://schemas.openxmlformats.org/spreadsheetml/2006/main" count="278" uniqueCount="133">
  <si>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</si>
  <si>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</si>
  <si>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</si>
  <si>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</si>
  <si>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</si>
  <si>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</si>
  <si>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</si>
  <si>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</si>
  <si>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</si>
  <si>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</si>
  <si>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</si>
  <si>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</si>
  <si>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</si>
  <si>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</si>
  <si>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</si>
  <si>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</si>
  <si>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</si>
  <si>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</si>
  <si>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</si>
  <si>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</si>
  <si>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</si>
  <si>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</si>
  <si>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</si>
  <si>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</si>
  <si>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</si>
  <si>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</si>
  <si>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</si>
  <si>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</si>
  <si>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</si>
  <si>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</si>
  <si>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</si>
  <si>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</si>
  <si>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</si>
  <si>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</si>
  <si>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</si>
  <si>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</si>
  <si>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</si>
  <si>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</si>
  <si>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</si>
  <si>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</si>
  <si>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</si>
  <si>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</si>
  <si>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</si>
  <si>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</si>
  <si>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</si>
  <si>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</si>
  <si>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</si>
  <si>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</si>
  <si>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</si>
  <si>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</si>
  <si>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</si>
  <si>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</si>
  <si>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</si>
  <si>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</si>
  <si>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</si>
  <si>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</si>
  <si>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</si>
  <si>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</si>
  <si>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</si>
  <si>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</si>
  <si>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</si>
  <si>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</si>
  <si>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</si>
  <si>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</si>
  <si>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</si>
  <si>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</si>
  <si>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</si>
  <si>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</si>
  <si>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</si>
  <si>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</si>
  <si>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</si>
  <si>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</si>
  <si>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</si>
  <si>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</si>
  <si>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</si>
  <si>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</si>
  <si>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</si>
  <si>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</si>
  <si>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</si>
  <si>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</si>
  <si>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</si>
  <si>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</si>
  <si>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</si>
  <si>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</si>
  <si>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</si>
  <si>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</si>
  <si>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</si>
  <si>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</si>
  <si>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</si>
  <si>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</si>
  <si>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</si>
  <si>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</si>
  <si>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</si>
  <si>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</si>
  <si>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</si>
  <si>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</si>
  <si>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</si>
  <si>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</si>
  <si>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</si>
  <si>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</si>
  <si>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</si>
  <si>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</si>
  <si>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</si>
  <si>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</si>
  <si>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</si>
  <si>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</si>
  <si>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</si>
  <si>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</si>
  <si>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</si>
  <si>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</si>
  <si>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</si>
  <si>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</si>
  <si>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</si>
  <si>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</si>
  <si>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</si>
  <si>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</si>
  <si>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</si>
  <si>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</si>
  <si>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</si>
  <si>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</si>
  <si>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</si>
  <si>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</si>
  <si>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</si>
  <si>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</si>
  <si>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</si>
  <si>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</si>
  <si>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</si>
  <si>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</si>
  <si>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</si>
  <si>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⑪稼働率）につきましては、過去5年間の経年比較において、ほぼ横ばいで推移しています。全国平均値や類似施設平均値と比較すると低調ではありますが、現状では100％近い値であり、また通勤等のためにパークアンドライド利用する定期利用者数が年々増加していることを鑑みれば、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rPh sb="166" eb="168">
      <t>ネンカン</t>
    </rPh>
    <rPh sb="169" eb="170">
      <t>ツウ</t>
    </rPh>
    <rPh sb="172" eb="174">
      <t>アンテイ</t>
    </rPh>
    <rPh sb="176" eb="179">
      <t>ライホウシャ</t>
    </rPh>
    <rPh sb="185" eb="187">
      <t>ホンシ</t>
    </rPh>
    <rPh sb="188" eb="190">
      <t>ジュウヨウ</t>
    </rPh>
    <rPh sb="191" eb="194">
      <t>カンコウチ</t>
    </rPh>
    <rPh sb="197" eb="199">
      <t>トヨカワ</t>
    </rPh>
    <rPh sb="199" eb="201">
      <t>イナリ</t>
    </rPh>
    <rPh sb="202" eb="204">
      <t>キンセツ</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</si>
  <si>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今後10年における⑧設備投資見込額については、現状の収益や施設の経年劣化を勘案すると妥当だと判断しています。
　資産全体の価値を鑑みても、現在の立地に必要不可欠なものと考えており、引き続き民間のノウハウを活用し、効果的かつ効率的な運営を行い、資産価値の向上に努めます。
　</t>
    <rPh sb="46" eb="48">
      <t>ネンネン</t>
    </rPh>
    <rPh sb="48" eb="50">
      <t>ゲンショウ</t>
    </rPh>
    <rPh sb="175" eb="177">
      <t>カツヨウ</t>
    </rPh>
    <rPh sb="179" eb="182">
      <t>コウカテキ</t>
    </rPh>
    <rPh sb="184" eb="187">
      <t>コウリツテキ</t>
    </rPh>
    <rPh sb="188" eb="190">
      <t>ウンエイ</t>
    </rPh>
    <rPh sb="191" eb="192">
      <t>オコナ</t>
    </rPh>
    <phoneticPr fontId="5"/>
  </si>
  <si>
    <t>　本駐車場全体としては、各種全国平均値等より低い項目が見られますが、収益状況は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定期利用者数は年々増加していることから、今後も安定した収益を見込んでいます。
　経営戦略については、令和２年度に策定予定です。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の更なる増加、収益の増加に努めます。</t>
    <rPh sb="241" eb="244">
      <t>コウカテキ</t>
    </rPh>
    <rPh sb="246" eb="249">
      <t>コウリツテキ</t>
    </rPh>
    <rPh sb="250" eb="252">
      <t>ウンエイ</t>
    </rPh>
    <rPh sb="253" eb="255">
      <t>ケイゾク</t>
    </rPh>
    <rPh sb="292" eb="294">
      <t>チョウサ</t>
    </rPh>
    <phoneticPr fontId="5"/>
  </si>
  <si>
    <t>　本駐車場の経営につきましては、過去５年間でほぼ横ばいに推移しています。
　①収益的収支比率については、昨年度より減少となっていますが、要因として総収益の減少及び修繕料の増加があります。収益的収支比率は毎年度100％を超えており、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中心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57" eb="59">
      <t>ゲンショウ</t>
    </rPh>
    <rPh sb="73" eb="76">
      <t>ソウシュウエキ</t>
    </rPh>
    <rPh sb="77" eb="79">
      <t>ゲンショウ</t>
    </rPh>
    <rPh sb="79" eb="80">
      <t>オヨ</t>
    </rPh>
    <rPh sb="81" eb="83">
      <t>シュウゼン</t>
    </rPh>
    <rPh sb="83" eb="84">
      <t>リョウ</t>
    </rPh>
    <rPh sb="85" eb="87">
      <t>ゾウカ</t>
    </rPh>
    <rPh sb="186" eb="189">
      <t>ライホウシャ</t>
    </rPh>
    <rPh sb="190" eb="192">
      <t>ミコ</t>
    </rPh>
    <rPh sb="219" eb="221">
      <t>チュウシン</t>
    </rPh>
    <rPh sb="221" eb="223">
      <t>キョテン</t>
    </rPh>
    <rPh sb="224" eb="226">
      <t>イチ</t>
    </rPh>
    <rPh sb="231" eb="233">
      <t>チク</t>
    </rPh>
    <rPh sb="234" eb="236">
      <t>チュウシン</t>
    </rPh>
    <rPh sb="237" eb="239">
      <t>イチ</t>
    </rPh>
    <rPh sb="241" eb="242">
      <t>エキ</t>
    </rPh>
    <rPh sb="243" eb="245">
      <t>キンセツ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</si>
</sst>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190.6</c:v>
                </c:pt>
                <c:pt idx="1">
                  <c:v>191.3</c:v>
                </c:pt>
                <c:pt idx="2">
                  <c:v>170.5</c:v>
                </c:pt>
                <c:pt idx="3">
                  <c:v>250.7</c:v>
                </c:pt>
                <c:pt idx="4">
                  <c:v>184.4</c:v>
                </c:pt>
              </c:numCache>
            </c:numRef>
          </c:val>
          <c:extLst>
            <c:ext xmlns:c16="http://schemas.microsoft.com/office/drawing/2014/chart" uri="{C3380CC4-5D6E-409C-BE32-E72D297353CC}">
              <c16:uniqueId val="{00000000-4F06-4E63-BCCA-E1CE69C508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4F06-4E63-BCCA-E1CE69C508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247.5</c:v>
                </c:pt>
                <c:pt idx="1">
                  <c:v>205.3</c:v>
                </c:pt>
                <c:pt idx="2">
                  <c:v>182.6</c:v>
                </c:pt>
                <c:pt idx="3">
                  <c:v>165.4</c:v>
                </c:pt>
                <c:pt idx="4">
                  <c:v>140</c:v>
                </c:pt>
              </c:numCache>
            </c:numRef>
          </c:val>
          <c:extLst>
            <c:ext xmlns:c16="http://schemas.microsoft.com/office/drawing/2014/chart" uri="{C3380CC4-5D6E-409C-BE32-E72D297353CC}">
              <c16:uniqueId val="{00000000-8DD8-4715-A216-0D1EBB63D1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8DD8-4715-A216-0D1EBB63D1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988-487F-9995-18E3642732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88-487F-9995-18E3642732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006-4FCE-A746-44A00D4D9D1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06-4FCE-A746-44A00D4D9D1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CE-4E69-95D7-0F209B542FA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0FCE-4E69-95D7-0F209B542FA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A36-4899-BA18-C60C7FC2A23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1A36-4899-BA18-C60C7FC2A23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97.9</c:v>
                </c:pt>
                <c:pt idx="1">
                  <c:v>105.3</c:v>
                </c:pt>
                <c:pt idx="2">
                  <c:v>107.6</c:v>
                </c:pt>
                <c:pt idx="3">
                  <c:v>99.7</c:v>
                </c:pt>
                <c:pt idx="4">
                  <c:v>98.3</c:v>
                </c:pt>
              </c:numCache>
            </c:numRef>
          </c:val>
          <c:extLst>
            <c:ext xmlns:c16="http://schemas.microsoft.com/office/drawing/2014/chart" uri="{C3380CC4-5D6E-409C-BE32-E72D297353CC}">
              <c16:uniqueId val="{00000000-4505-41FD-BF98-287CD88B29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4505-41FD-BF98-287CD88B29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75.5</c:v>
                </c:pt>
                <c:pt idx="1">
                  <c:v>73.8</c:v>
                </c:pt>
                <c:pt idx="2">
                  <c:v>67.099999999999994</c:v>
                </c:pt>
                <c:pt idx="3">
                  <c:v>76.599999999999994</c:v>
                </c:pt>
                <c:pt idx="4">
                  <c:v>73.5</c:v>
                </c:pt>
              </c:numCache>
            </c:numRef>
          </c:val>
          <c:extLst>
            <c:ext xmlns:c16="http://schemas.microsoft.com/office/drawing/2014/chart" uri="{C3380CC4-5D6E-409C-BE32-E72D297353CC}">
              <c16:uniqueId val="{00000000-07DA-4F20-9641-493535C4C0F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07DA-4F20-9641-493535C4C0F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60665</c:v>
                </c:pt>
                <c:pt idx="1">
                  <c:v>63443</c:v>
                </c:pt>
                <c:pt idx="2">
                  <c:v>57228</c:v>
                </c:pt>
                <c:pt idx="3">
                  <c:v>84110</c:v>
                </c:pt>
                <c:pt idx="4">
                  <c:v>59060</c:v>
                </c:pt>
              </c:numCache>
            </c:numRef>
          </c:val>
          <c:extLst>
            <c:ext xmlns:c16="http://schemas.microsoft.com/office/drawing/2014/chart" uri="{C3380CC4-5D6E-409C-BE32-E72D297353CC}">
              <c16:uniqueId val="{00000000-3D15-4066-BB2E-93150998154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3D15-4066-BB2E-93150998154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豊川市豊川駅東駐車場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17829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190.6</v>
      </c>
      <c r="V31" s="118"/>
      <c r="W31" s="118"/>
      <c r="X31" s="118"/>
      <c r="Y31" s="118"/>
      <c r="Z31" s="118"/>
      <c r="AA31" s="118"/>
      <c r="AB31" s="118"/>
      <c r="AC31" s="118"/>
      <c r="AD31" s="118"/>
      <c r="AE31" s="118"/>
      <c r="AF31" s="118"/>
      <c r="AG31" s="118"/>
      <c r="AH31" s="118"/>
      <c r="AI31" s="118"/>
      <c r="AJ31" s="118"/>
      <c r="AK31" s="118"/>
      <c r="AL31" s="118"/>
      <c r="AM31" s="118"/>
      <c r="AN31" s="118">
        <f>データ!Z7</f>
        <v>191.3</v>
      </c>
      <c r="AO31" s="118"/>
      <c r="AP31" s="118"/>
      <c r="AQ31" s="118"/>
      <c r="AR31" s="118"/>
      <c r="AS31" s="118"/>
      <c r="AT31" s="118"/>
      <c r="AU31" s="118"/>
      <c r="AV31" s="118"/>
      <c r="AW31" s="118"/>
      <c r="AX31" s="118"/>
      <c r="AY31" s="118"/>
      <c r="AZ31" s="118"/>
      <c r="BA31" s="118"/>
      <c r="BB31" s="118"/>
      <c r="BC31" s="118"/>
      <c r="BD31" s="118"/>
      <c r="BE31" s="118"/>
      <c r="BF31" s="118"/>
      <c r="BG31" s="118">
        <f>データ!AA7</f>
        <v>170.5</v>
      </c>
      <c r="BH31" s="118"/>
      <c r="BI31" s="118"/>
      <c r="BJ31" s="118"/>
      <c r="BK31" s="118"/>
      <c r="BL31" s="118"/>
      <c r="BM31" s="118"/>
      <c r="BN31" s="118"/>
      <c r="BO31" s="118"/>
      <c r="BP31" s="118"/>
      <c r="BQ31" s="118"/>
      <c r="BR31" s="118"/>
      <c r="BS31" s="118"/>
      <c r="BT31" s="118"/>
      <c r="BU31" s="118"/>
      <c r="BV31" s="118"/>
      <c r="BW31" s="118"/>
      <c r="BX31" s="118"/>
      <c r="BY31" s="118"/>
      <c r="BZ31" s="118">
        <f>データ!AB7</f>
        <v>250.7</v>
      </c>
      <c r="CA31" s="118"/>
      <c r="CB31" s="118"/>
      <c r="CC31" s="118"/>
      <c r="CD31" s="118"/>
      <c r="CE31" s="118"/>
      <c r="CF31" s="118"/>
      <c r="CG31" s="118"/>
      <c r="CH31" s="118"/>
      <c r="CI31" s="118"/>
      <c r="CJ31" s="118"/>
      <c r="CK31" s="118"/>
      <c r="CL31" s="118"/>
      <c r="CM31" s="118"/>
      <c r="CN31" s="118"/>
      <c r="CO31" s="118"/>
      <c r="CP31" s="118"/>
      <c r="CQ31" s="118"/>
      <c r="CR31" s="118"/>
      <c r="CS31" s="118">
        <f>データ!AC7</f>
        <v>184.4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97.9</v>
      </c>
      <c r="JD31" s="120"/>
      <c r="JE31" s="120"/>
      <c r="JF31" s="120"/>
      <c r="JG31" s="120"/>
      <c r="JH31" s="120"/>
      <c r="JI31" s="120"/>
      <c r="JJ31" s="120"/>
      <c r="JK31" s="120"/>
      <c r="JL31" s="120"/>
      <c r="JM31" s="120"/>
      <c r="JN31" s="120"/>
      <c r="JO31" s="120"/>
      <c r="JP31" s="120"/>
      <c r="JQ31" s="120"/>
      <c r="JR31" s="120"/>
      <c r="JS31" s="120"/>
      <c r="JT31" s="120"/>
      <c r="JU31" s="121"/>
      <c r="JV31" s="119">
        <f>データ!DL7</f>
        <v>105.3</v>
      </c>
      <c r="JW31" s="120"/>
      <c r="JX31" s="120"/>
      <c r="JY31" s="120"/>
      <c r="JZ31" s="120"/>
      <c r="KA31" s="120"/>
      <c r="KB31" s="120"/>
      <c r="KC31" s="120"/>
      <c r="KD31" s="120"/>
      <c r="KE31" s="120"/>
      <c r="KF31" s="120"/>
      <c r="KG31" s="120"/>
      <c r="KH31" s="120"/>
      <c r="KI31" s="120"/>
      <c r="KJ31" s="120"/>
      <c r="KK31" s="120"/>
      <c r="KL31" s="120"/>
      <c r="KM31" s="120"/>
      <c r="KN31" s="121"/>
      <c r="KO31" s="119">
        <f>データ!DM7</f>
        <v>107.6</v>
      </c>
      <c r="KP31" s="120"/>
      <c r="KQ31" s="120"/>
      <c r="KR31" s="120"/>
      <c r="KS31" s="120"/>
      <c r="KT31" s="120"/>
      <c r="KU31" s="120"/>
      <c r="KV31" s="120"/>
      <c r="KW31" s="120"/>
      <c r="KX31" s="120"/>
      <c r="KY31" s="120"/>
      <c r="KZ31" s="120"/>
      <c r="LA31" s="120"/>
      <c r="LB31" s="120"/>
      <c r="LC31" s="120"/>
      <c r="LD31" s="120"/>
      <c r="LE31" s="120"/>
      <c r="LF31" s="120"/>
      <c r="LG31" s="121"/>
      <c r="LH31" s="119">
        <f>データ!DN7</f>
        <v>99.7</v>
      </c>
      <c r="LI31" s="120"/>
      <c r="LJ31" s="120"/>
      <c r="LK31" s="120"/>
      <c r="LL31" s="120"/>
      <c r="LM31" s="120"/>
      <c r="LN31" s="120"/>
      <c r="LO31" s="120"/>
      <c r="LP31" s="120"/>
      <c r="LQ31" s="120"/>
      <c r="LR31" s="120"/>
      <c r="LS31" s="120"/>
      <c r="LT31" s="120"/>
      <c r="LU31" s="120"/>
      <c r="LV31" s="120"/>
      <c r="LW31" s="120"/>
      <c r="LX31" s="120"/>
      <c r="LY31" s="120"/>
      <c r="LZ31" s="121"/>
      <c r="MA31" s="119">
        <f>データ!DO7</f>
        <v>98.3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75.5</v>
      </c>
      <c r="EM52" s="118"/>
      <c r="EN52" s="118"/>
      <c r="EO52" s="118"/>
      <c r="EP52" s="118"/>
      <c r="EQ52" s="118"/>
      <c r="ER52" s="118"/>
      <c r="ES52" s="118"/>
      <c r="ET52" s="118"/>
      <c r="EU52" s="118"/>
      <c r="EV52" s="118"/>
      <c r="EW52" s="118"/>
      <c r="EX52" s="118"/>
      <c r="EY52" s="118"/>
      <c r="EZ52" s="118"/>
      <c r="FA52" s="118"/>
      <c r="FB52" s="118"/>
      <c r="FC52" s="118"/>
      <c r="FD52" s="118"/>
      <c r="FE52" s="118">
        <f>データ!BG7</f>
        <v>73.8</v>
      </c>
      <c r="FF52" s="118"/>
      <c r="FG52" s="118"/>
      <c r="FH52" s="118"/>
      <c r="FI52" s="118"/>
      <c r="FJ52" s="118"/>
      <c r="FK52" s="118"/>
      <c r="FL52" s="118"/>
      <c r="FM52" s="118"/>
      <c r="FN52" s="118"/>
      <c r="FO52" s="118"/>
      <c r="FP52" s="118"/>
      <c r="FQ52" s="118"/>
      <c r="FR52" s="118"/>
      <c r="FS52" s="118"/>
      <c r="FT52" s="118"/>
      <c r="FU52" s="118"/>
      <c r="FV52" s="118"/>
      <c r="FW52" s="118"/>
      <c r="FX52" s="118">
        <f>データ!BH7</f>
        <v>67.099999999999994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76.599999999999994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73.5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60665</v>
      </c>
      <c r="JD52" s="125"/>
      <c r="JE52" s="125"/>
      <c r="JF52" s="125"/>
      <c r="JG52" s="125"/>
      <c r="JH52" s="125"/>
      <c r="JI52" s="125"/>
      <c r="JJ52" s="125"/>
      <c r="JK52" s="125"/>
      <c r="JL52" s="125"/>
      <c r="JM52" s="125"/>
      <c r="JN52" s="125"/>
      <c r="JO52" s="125"/>
      <c r="JP52" s="125"/>
      <c r="JQ52" s="125"/>
      <c r="JR52" s="125"/>
      <c r="JS52" s="125"/>
      <c r="JT52" s="125"/>
      <c r="JU52" s="125"/>
      <c r="JV52" s="125">
        <f>データ!BR7</f>
        <v>63443</v>
      </c>
      <c r="JW52" s="125"/>
      <c r="JX52" s="125"/>
      <c r="JY52" s="125"/>
      <c r="JZ52" s="125"/>
      <c r="KA52" s="125"/>
      <c r="KB52" s="125"/>
      <c r="KC52" s="125"/>
      <c r="KD52" s="125"/>
      <c r="KE52" s="125"/>
      <c r="KF52" s="125"/>
      <c r="KG52" s="125"/>
      <c r="KH52" s="125"/>
      <c r="KI52" s="125"/>
      <c r="KJ52" s="125"/>
      <c r="KK52" s="125"/>
      <c r="KL52" s="125"/>
      <c r="KM52" s="125"/>
      <c r="KN52" s="125"/>
      <c r="KO52" s="125">
        <f>データ!BS7</f>
        <v>57228</v>
      </c>
      <c r="KP52" s="125"/>
      <c r="KQ52" s="125"/>
      <c r="KR52" s="125"/>
      <c r="KS52" s="125"/>
      <c r="KT52" s="125"/>
      <c r="KU52" s="125"/>
      <c r="KV52" s="125"/>
      <c r="KW52" s="125"/>
      <c r="KX52" s="125"/>
      <c r="KY52" s="125"/>
      <c r="KZ52" s="125"/>
      <c r="LA52" s="125"/>
      <c r="LB52" s="125"/>
      <c r="LC52" s="125"/>
      <c r="LD52" s="125"/>
      <c r="LE52" s="125"/>
      <c r="LF52" s="125"/>
      <c r="LG52" s="125"/>
      <c r="LH52" s="125">
        <f>データ!BT7</f>
        <v>84110</v>
      </c>
      <c r="LI52" s="125"/>
      <c r="LJ52" s="125"/>
      <c r="LK52" s="125"/>
      <c r="LL52" s="125"/>
      <c r="LM52" s="125"/>
      <c r="LN52" s="125"/>
      <c r="LO52" s="125"/>
      <c r="LP52" s="125"/>
      <c r="LQ52" s="125"/>
      <c r="LR52" s="125"/>
      <c r="LS52" s="125"/>
      <c r="LT52" s="125"/>
      <c r="LU52" s="125"/>
      <c r="LV52" s="125"/>
      <c r="LW52" s="125"/>
      <c r="LX52" s="125"/>
      <c r="LY52" s="125"/>
      <c r="LZ52" s="125"/>
      <c r="MA52" s="125">
        <f>データ!BU7</f>
        <v>59060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1418365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172800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247.5</v>
      </c>
      <c r="KB77" s="120"/>
      <c r="KC77" s="120"/>
      <c r="KD77" s="120"/>
      <c r="KE77" s="120"/>
      <c r="KF77" s="120"/>
      <c r="KG77" s="120"/>
      <c r="KH77" s="120"/>
      <c r="KI77" s="120"/>
      <c r="KJ77" s="120"/>
      <c r="KK77" s="120"/>
      <c r="KL77" s="120"/>
      <c r="KM77" s="120"/>
      <c r="KN77" s="120"/>
      <c r="KO77" s="121"/>
      <c r="KP77" s="119">
        <f>データ!DA7</f>
        <v>205.3</v>
      </c>
      <c r="KQ77" s="120"/>
      <c r="KR77" s="120"/>
      <c r="KS77" s="120"/>
      <c r="KT77" s="120"/>
      <c r="KU77" s="120"/>
      <c r="KV77" s="120"/>
      <c r="KW77" s="120"/>
      <c r="KX77" s="120"/>
      <c r="KY77" s="120"/>
      <c r="KZ77" s="120"/>
      <c r="LA77" s="120"/>
      <c r="LB77" s="120"/>
      <c r="LC77" s="120"/>
      <c r="LD77" s="121"/>
      <c r="LE77" s="119">
        <f>データ!DB7</f>
        <v>182.6</v>
      </c>
      <c r="LF77" s="120"/>
      <c r="LG77" s="120"/>
      <c r="LH77" s="120"/>
      <c r="LI77" s="120"/>
      <c r="LJ77" s="120"/>
      <c r="LK77" s="120"/>
      <c r="LL77" s="120"/>
      <c r="LM77" s="120"/>
      <c r="LN77" s="120"/>
      <c r="LO77" s="120"/>
      <c r="LP77" s="120"/>
      <c r="LQ77" s="120"/>
      <c r="LR77" s="120"/>
      <c r="LS77" s="121"/>
      <c r="LT77" s="119">
        <f>データ!DC7</f>
        <v>165.4</v>
      </c>
      <c r="LU77" s="120"/>
      <c r="LV77" s="120"/>
      <c r="LW77" s="120"/>
      <c r="LX77" s="120"/>
      <c r="LY77" s="120"/>
      <c r="LZ77" s="120"/>
      <c r="MA77" s="120"/>
      <c r="MB77" s="120"/>
      <c r="MC77" s="120"/>
      <c r="MD77" s="120"/>
      <c r="ME77" s="120"/>
      <c r="MF77" s="120"/>
      <c r="MG77" s="120"/>
      <c r="MH77" s="121"/>
      <c r="MI77" s="119">
        <f>データ!DD7</f>
        <v>140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20ApzNz0X0T8nE3BDK7Km6Hvk4NBe9LoDhY7d4p/Q2ovt4KTzZlxvrmdU3A+K+wGIxjo17Liso2ahTPa0am1A==" saltValue="et2fnPhDRDqmDyDfY1bkr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101</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102</v>
      </c>
      <c r="BI5" s="59" t="s">
        <v>103</v>
      </c>
      <c r="BJ5" s="59" t="s">
        <v>101</v>
      </c>
      <c r="BK5" s="59" t="s">
        <v>94</v>
      </c>
      <c r="BL5" s="59" t="s">
        <v>95</v>
      </c>
      <c r="BM5" s="59" t="s">
        <v>96</v>
      </c>
      <c r="BN5" s="59" t="s">
        <v>97</v>
      </c>
      <c r="BO5" s="59" t="s">
        <v>98</v>
      </c>
      <c r="BP5" s="59" t="s">
        <v>99</v>
      </c>
      <c r="BQ5" s="59" t="s">
        <v>104</v>
      </c>
      <c r="BR5" s="59" t="s">
        <v>90</v>
      </c>
      <c r="BS5" s="59" t="s">
        <v>91</v>
      </c>
      <c r="BT5" s="59" t="s">
        <v>92</v>
      </c>
      <c r="BU5" s="59" t="s">
        <v>101</v>
      </c>
      <c r="BV5" s="59" t="s">
        <v>94</v>
      </c>
      <c r="BW5" s="59" t="s">
        <v>95</v>
      </c>
      <c r="BX5" s="59" t="s">
        <v>96</v>
      </c>
      <c r="BY5" s="59" t="s">
        <v>97</v>
      </c>
      <c r="BZ5" s="59" t="s">
        <v>98</v>
      </c>
      <c r="CA5" s="59" t="s">
        <v>99</v>
      </c>
      <c r="CB5" s="59" t="s">
        <v>104</v>
      </c>
      <c r="CC5" s="59" t="s">
        <v>90</v>
      </c>
      <c r="CD5" s="59" t="s">
        <v>102</v>
      </c>
      <c r="CE5" s="59" t="s">
        <v>103</v>
      </c>
      <c r="CF5" s="59" t="s">
        <v>101</v>
      </c>
      <c r="CG5" s="59" t="s">
        <v>94</v>
      </c>
      <c r="CH5" s="59" t="s">
        <v>95</v>
      </c>
      <c r="CI5" s="59" t="s">
        <v>96</v>
      </c>
      <c r="CJ5" s="59" t="s">
        <v>97</v>
      </c>
      <c r="CK5" s="59" t="s">
        <v>98</v>
      </c>
      <c r="CL5" s="59" t="s">
        <v>99</v>
      </c>
      <c r="CM5" s="150"/>
      <c r="CN5" s="150"/>
      <c r="CO5" s="59" t="s">
        <v>104</v>
      </c>
      <c r="CP5" s="59" t="s">
        <v>90</v>
      </c>
      <c r="CQ5" s="59" t="s">
        <v>91</v>
      </c>
      <c r="CR5" s="59" t="s">
        <v>92</v>
      </c>
      <c r="CS5" s="59" t="s">
        <v>101</v>
      </c>
      <c r="CT5" s="59" t="s">
        <v>94</v>
      </c>
      <c r="CU5" s="59" t="s">
        <v>95</v>
      </c>
      <c r="CV5" s="59" t="s">
        <v>96</v>
      </c>
      <c r="CW5" s="59" t="s">
        <v>97</v>
      </c>
      <c r="CX5" s="59" t="s">
        <v>98</v>
      </c>
      <c r="CY5" s="59" t="s">
        <v>99</v>
      </c>
      <c r="CZ5" s="59" t="s">
        <v>89</v>
      </c>
      <c r="DA5" s="59" t="s">
        <v>90</v>
      </c>
      <c r="DB5" s="59" t="s">
        <v>102</v>
      </c>
      <c r="DC5" s="59" t="s">
        <v>92</v>
      </c>
      <c r="DD5" s="59" t="s">
        <v>101</v>
      </c>
      <c r="DE5" s="59" t="s">
        <v>94</v>
      </c>
      <c r="DF5" s="59" t="s">
        <v>95</v>
      </c>
      <c r="DG5" s="59" t="s">
        <v>96</v>
      </c>
      <c r="DH5" s="59" t="s">
        <v>97</v>
      </c>
      <c r="DI5" s="59" t="s">
        <v>98</v>
      </c>
      <c r="DJ5" s="59" t="s">
        <v>35</v>
      </c>
      <c r="DK5" s="59" t="s">
        <v>104</v>
      </c>
      <c r="DL5" s="59" t="s">
        <v>90</v>
      </c>
      <c r="DM5" s="59" t="s">
        <v>102</v>
      </c>
      <c r="DN5" s="59" t="s">
        <v>92</v>
      </c>
      <c r="DO5" s="59" t="s">
        <v>101</v>
      </c>
      <c r="DP5" s="59" t="s">
        <v>94</v>
      </c>
      <c r="DQ5" s="59" t="s">
        <v>95</v>
      </c>
      <c r="DR5" s="59" t="s">
        <v>96</v>
      </c>
      <c r="DS5" s="59" t="s">
        <v>97</v>
      </c>
      <c r="DT5" s="59" t="s">
        <v>98</v>
      </c>
      <c r="DU5" s="59" t="s">
        <v>99</v>
      </c>
    </row>
    <row r="6" spans="1:125" s="66" customFormat="1" x14ac:dyDescent="0.15">
      <c r="A6" s="49" t="s">
        <v>105</v>
      </c>
      <c r="B6" s="60">
        <f>B8</f>
        <v>2019</v>
      </c>
      <c r="C6" s="60">
        <f t="shared" ref="C6:X6" si="1">C8</f>
        <v>232076</v>
      </c>
      <c r="D6" s="60">
        <f t="shared" si="1"/>
        <v>47</v>
      </c>
      <c r="E6" s="60">
        <f t="shared" si="1"/>
        <v>14</v>
      </c>
      <c r="F6" s="60">
        <f t="shared" si="1"/>
        <v>0</v>
      </c>
      <c r="G6" s="60">
        <f t="shared" si="1"/>
        <v>1</v>
      </c>
      <c r="H6" s="60" t="str">
        <f>SUBSTITUTE(H8,"　","")</f>
        <v>愛知県豊川市</v>
      </c>
      <c r="I6" s="60" t="str">
        <f t="shared" si="1"/>
        <v>豊川市豊川駅東駐車場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18</v>
      </c>
      <c r="S6" s="62" t="str">
        <f t="shared" si="1"/>
        <v>駅</v>
      </c>
      <c r="T6" s="62" t="str">
        <f t="shared" si="1"/>
        <v>無</v>
      </c>
      <c r="U6" s="63">
        <f t="shared" si="1"/>
        <v>17829</v>
      </c>
      <c r="V6" s="63">
        <f t="shared" si="1"/>
        <v>656</v>
      </c>
      <c r="W6" s="63">
        <f t="shared" si="1"/>
        <v>500</v>
      </c>
      <c r="X6" s="62" t="str">
        <f t="shared" si="1"/>
        <v>代行制</v>
      </c>
      <c r="Y6" s="64">
        <f>IF(Y8="-",NA(),Y8)</f>
        <v>190.6</v>
      </c>
      <c r="Z6" s="64">
        <f t="shared" ref="Z6:AH6" si="2">IF(Z8="-",NA(),Z8)</f>
        <v>191.3</v>
      </c>
      <c r="AA6" s="64">
        <f t="shared" si="2"/>
        <v>170.5</v>
      </c>
      <c r="AB6" s="64">
        <f t="shared" si="2"/>
        <v>250.7</v>
      </c>
      <c r="AC6" s="64">
        <f t="shared" si="2"/>
        <v>184.4</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75.5</v>
      </c>
      <c r="BG6" s="64">
        <f t="shared" ref="BG6:BO6" si="5">IF(BG8="-",NA(),BG8)</f>
        <v>73.8</v>
      </c>
      <c r="BH6" s="64">
        <f t="shared" si="5"/>
        <v>67.099999999999994</v>
      </c>
      <c r="BI6" s="64">
        <f t="shared" si="5"/>
        <v>76.599999999999994</v>
      </c>
      <c r="BJ6" s="64">
        <f t="shared" si="5"/>
        <v>73.5</v>
      </c>
      <c r="BK6" s="64">
        <f t="shared" si="5"/>
        <v>33.200000000000003</v>
      </c>
      <c r="BL6" s="64">
        <f t="shared" si="5"/>
        <v>29.6</v>
      </c>
      <c r="BM6" s="64">
        <f t="shared" si="5"/>
        <v>29.2</v>
      </c>
      <c r="BN6" s="64">
        <f t="shared" si="5"/>
        <v>30.4</v>
      </c>
      <c r="BO6" s="64">
        <f t="shared" si="5"/>
        <v>5.8</v>
      </c>
      <c r="BP6" s="61" t="str">
        <f>IF(BP8="-","",IF(BP8="-","【-】","【"&amp;SUBSTITUTE(TEXT(BP8,"#,##0.0"),"-","△")&amp;"】"))</f>
        <v>【20.8】</v>
      </c>
      <c r="BQ6" s="65">
        <f>IF(BQ8="-",NA(),BQ8)</f>
        <v>60665</v>
      </c>
      <c r="BR6" s="65">
        <f t="shared" ref="BR6:BZ6" si="6">IF(BR8="-",NA(),BR8)</f>
        <v>63443</v>
      </c>
      <c r="BS6" s="65">
        <f t="shared" si="6"/>
        <v>57228</v>
      </c>
      <c r="BT6" s="65">
        <f t="shared" si="6"/>
        <v>84110</v>
      </c>
      <c r="BU6" s="65">
        <f t="shared" si="6"/>
        <v>59060</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106</v>
      </c>
      <c r="CM6" s="63">
        <f t="shared" ref="CM6:CN6" si="7">CM8</f>
        <v>1418365</v>
      </c>
      <c r="CN6" s="63">
        <f t="shared" si="7"/>
        <v>172800</v>
      </c>
      <c r="CO6" s="64"/>
      <c r="CP6" s="64"/>
      <c r="CQ6" s="64"/>
      <c r="CR6" s="64"/>
      <c r="CS6" s="64"/>
      <c r="CT6" s="64"/>
      <c r="CU6" s="64"/>
      <c r="CV6" s="64"/>
      <c r="CW6" s="64"/>
      <c r="CX6" s="64"/>
      <c r="CY6" s="61" t="s">
        <v>107</v>
      </c>
      <c r="CZ6" s="64">
        <f>IF(CZ8="-",NA(),CZ8)</f>
        <v>247.5</v>
      </c>
      <c r="DA6" s="64">
        <f t="shared" ref="DA6:DI6" si="8">IF(DA8="-",NA(),DA8)</f>
        <v>205.3</v>
      </c>
      <c r="DB6" s="64">
        <f t="shared" si="8"/>
        <v>182.6</v>
      </c>
      <c r="DC6" s="64">
        <f t="shared" si="8"/>
        <v>165.4</v>
      </c>
      <c r="DD6" s="64">
        <f t="shared" si="8"/>
        <v>140</v>
      </c>
      <c r="DE6" s="64">
        <f t="shared" si="8"/>
        <v>280</v>
      </c>
      <c r="DF6" s="64">
        <f t="shared" si="8"/>
        <v>239.6</v>
      </c>
      <c r="DG6" s="64">
        <f t="shared" si="8"/>
        <v>224.1</v>
      </c>
      <c r="DH6" s="64">
        <f t="shared" si="8"/>
        <v>152.5</v>
      </c>
      <c r="DI6" s="64">
        <f t="shared" si="8"/>
        <v>1239.2</v>
      </c>
      <c r="DJ6" s="61" t="str">
        <f>IF(DJ8="-","",IF(DJ8="-","【-】","【"&amp;SUBSTITUTE(TEXT(DJ8,"#,##0.0"),"-","△")&amp;"】"))</f>
        <v>【425.4】</v>
      </c>
      <c r="DK6" s="64">
        <f>IF(DK8="-",NA(),DK8)</f>
        <v>97.9</v>
      </c>
      <c r="DL6" s="64">
        <f t="shared" ref="DL6:DT6" si="9">IF(DL8="-",NA(),DL8)</f>
        <v>105.3</v>
      </c>
      <c r="DM6" s="64">
        <f t="shared" si="9"/>
        <v>107.6</v>
      </c>
      <c r="DN6" s="64">
        <f t="shared" si="9"/>
        <v>99.7</v>
      </c>
      <c r="DO6" s="64">
        <f t="shared" si="9"/>
        <v>98.3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108</v>
      </c>
      <c r="B7" s="60">
        <f t="shared" ref="B7:X7" si="10">B8</f>
        <v>2019</v>
      </c>
      <c r="C7" s="60">
        <f t="shared" si="10"/>
        <v>232076</v>
      </c>
      <c r="D7" s="60">
        <f t="shared" si="10"/>
        <v>47</v>
      </c>
      <c r="E7" s="60">
        <f t="shared" si="10"/>
        <v>14</v>
      </c>
      <c r="F7" s="60">
        <f t="shared" si="10"/>
        <v>0</v>
      </c>
      <c r="G7" s="60">
        <f t="shared" si="10"/>
        <v>1</v>
      </c>
      <c r="H7" s="60" t="str">
        <f t="shared" si="10"/>
        <v>愛知県　豊川市</v>
      </c>
      <c r="I7" s="60" t="str">
        <f t="shared" si="10"/>
        <v>豊川市豊川駅東駐車場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18</v>
      </c>
      <c r="S7" s="62" t="str">
        <f t="shared" si="10"/>
        <v>駅</v>
      </c>
      <c r="T7" s="62" t="str">
        <f t="shared" si="10"/>
        <v>無</v>
      </c>
      <c r="U7" s="63">
        <f t="shared" si="10"/>
        <v>17829</v>
      </c>
      <c r="V7" s="63">
        <f t="shared" si="10"/>
        <v>656</v>
      </c>
      <c r="W7" s="63">
        <f t="shared" si="10"/>
        <v>500</v>
      </c>
      <c r="X7" s="62" t="str">
        <f t="shared" si="10"/>
        <v>代行制</v>
      </c>
      <c r="Y7" s="64">
        <f>Y8</f>
        <v>190.6</v>
      </c>
      <c r="Z7" s="64">
        <f t="shared" ref="Z7:AH7" si="11">Z8</f>
        <v>191.3</v>
      </c>
      <c r="AA7" s="64">
        <f t="shared" si="11"/>
        <v>170.5</v>
      </c>
      <c r="AB7" s="64">
        <f t="shared" si="11"/>
        <v>250.7</v>
      </c>
      <c r="AC7" s="64">
        <f t="shared" si="11"/>
        <v>184.4</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75.5</v>
      </c>
      <c r="BG7" s="64">
        <f t="shared" ref="BG7:BO7" si="14">BG8</f>
        <v>73.8</v>
      </c>
      <c r="BH7" s="64">
        <f t="shared" si="14"/>
        <v>67.099999999999994</v>
      </c>
      <c r="BI7" s="64">
        <f t="shared" si="14"/>
        <v>76.599999999999994</v>
      </c>
      <c r="BJ7" s="64">
        <f t="shared" si="14"/>
        <v>73.5</v>
      </c>
      <c r="BK7" s="64">
        <f t="shared" si="14"/>
        <v>33.200000000000003</v>
      </c>
      <c r="BL7" s="64">
        <f t="shared" si="14"/>
        <v>29.6</v>
      </c>
      <c r="BM7" s="64">
        <f t="shared" si="14"/>
        <v>29.2</v>
      </c>
      <c r="BN7" s="64">
        <f t="shared" si="14"/>
        <v>30.4</v>
      </c>
      <c r="BO7" s="64">
        <f t="shared" si="14"/>
        <v>5.8</v>
      </c>
      <c r="BP7" s="61"/>
      <c r="BQ7" s="65">
        <f>BQ8</f>
        <v>60665</v>
      </c>
      <c r="BR7" s="65">
        <f t="shared" ref="BR7:BZ7" si="15">BR8</f>
        <v>63443</v>
      </c>
      <c r="BS7" s="65">
        <f t="shared" si="15"/>
        <v>57228</v>
      </c>
      <c r="BT7" s="65">
        <f t="shared" si="15"/>
        <v>84110</v>
      </c>
      <c r="BU7" s="65">
        <f t="shared" si="15"/>
        <v>59060</v>
      </c>
      <c r="BV7" s="65">
        <f t="shared" si="15"/>
        <v>37496</v>
      </c>
      <c r="BW7" s="65">
        <f t="shared" si="15"/>
        <v>31888</v>
      </c>
      <c r="BX7" s="65">
        <f t="shared" si="15"/>
        <v>13314</v>
      </c>
      <c r="BY7" s="65">
        <f t="shared" si="15"/>
        <v>28825</v>
      </c>
      <c r="BZ7" s="65">
        <f t="shared" si="15"/>
        <v>26838</v>
      </c>
      <c r="CA7" s="63"/>
      <c r="CB7" s="64" t="s">
        <v>109</v>
      </c>
      <c r="CC7" s="64" t="s">
        <v>109</v>
      </c>
      <c r="CD7" s="64" t="s">
        <v>109</v>
      </c>
      <c r="CE7" s="64" t="s">
        <v>109</v>
      </c>
      <c r="CF7" s="64" t="s">
        <v>109</v>
      </c>
      <c r="CG7" s="64" t="s">
        <v>109</v>
      </c>
      <c r="CH7" s="64" t="s">
        <v>109</v>
      </c>
      <c r="CI7" s="64" t="s">
        <v>109</v>
      </c>
      <c r="CJ7" s="64" t="s">
        <v>109</v>
      </c>
      <c r="CK7" s="64" t="s">
        <v>110</v>
      </c>
      <c r="CL7" s="61"/>
      <c r="CM7" s="63">
        <f>CM8</f>
        <v>1418365</v>
      </c>
      <c r="CN7" s="63">
        <f>CN8</f>
        <v>172800</v>
      </c>
      <c r="CO7" s="64" t="s">
        <v>109</v>
      </c>
      <c r="CP7" s="64" t="s">
        <v>109</v>
      </c>
      <c r="CQ7" s="64" t="s">
        <v>109</v>
      </c>
      <c r="CR7" s="64" t="s">
        <v>109</v>
      </c>
      <c r="CS7" s="64" t="s">
        <v>109</v>
      </c>
      <c r="CT7" s="64" t="s">
        <v>109</v>
      </c>
      <c r="CU7" s="64" t="s">
        <v>109</v>
      </c>
      <c r="CV7" s="64" t="s">
        <v>109</v>
      </c>
      <c r="CW7" s="64" t="s">
        <v>109</v>
      </c>
      <c r="CX7" s="64" t="s">
        <v>106</v>
      </c>
      <c r="CY7" s="61"/>
      <c r="CZ7" s="64">
        <f>CZ8</f>
        <v>247.5</v>
      </c>
      <c r="DA7" s="64">
        <f t="shared" ref="DA7:DI7" si="16">DA8</f>
        <v>205.3</v>
      </c>
      <c r="DB7" s="64">
        <f t="shared" si="16"/>
        <v>182.6</v>
      </c>
      <c r="DC7" s="64">
        <f t="shared" si="16"/>
        <v>165.4</v>
      </c>
      <c r="DD7" s="64">
        <f t="shared" si="16"/>
        <v>140</v>
      </c>
      <c r="DE7" s="64">
        <f t="shared" si="16"/>
        <v>280</v>
      </c>
      <c r="DF7" s="64">
        <f t="shared" si="16"/>
        <v>239.6</v>
      </c>
      <c r="DG7" s="64">
        <f t="shared" si="16"/>
        <v>224.1</v>
      </c>
      <c r="DH7" s="64">
        <f t="shared" si="16"/>
        <v>152.5</v>
      </c>
      <c r="DI7" s="64">
        <f t="shared" si="16"/>
        <v>1239.2</v>
      </c>
      <c r="DJ7" s="61"/>
      <c r="DK7" s="64">
        <f>DK8</f>
        <v>97.9</v>
      </c>
      <c r="DL7" s="64">
        <f t="shared" ref="DL7:DT7" si="17">DL8</f>
        <v>105.3</v>
      </c>
      <c r="DM7" s="64">
        <f t="shared" si="17"/>
        <v>107.6</v>
      </c>
      <c r="DN7" s="64">
        <f t="shared" si="17"/>
        <v>99.7</v>
      </c>
      <c r="DO7" s="64">
        <f t="shared" si="17"/>
        <v>98.3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232076</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18</v>
      </c>
      <c r="S8" s="69" t="s">
        <v>121</v>
      </c>
      <c r="T8" s="69" t="s">
        <v>122</v>
      </c>
      <c r="U8" s="70">
        <v>17829</v>
      </c>
      <c r="V8" s="70">
        <v>656</v>
      </c>
      <c r="W8" s="70">
        <v>500</v>
      </c>
      <c r="X8" s="69" t="s">
        <v>123</v>
      </c>
      <c r="Y8" s="71">
        <v>190.6</v>
      </c>
      <c r="Z8" s="71">
        <v>191.3</v>
      </c>
      <c r="AA8" s="71">
        <v>170.5</v>
      </c>
      <c r="AB8" s="71">
        <v>250.7</v>
      </c>
      <c r="AC8" s="71">
        <v>184.4</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75.5</v>
      </c>
      <c r="BG8" s="71">
        <v>73.8</v>
      </c>
      <c r="BH8" s="71">
        <v>67.099999999999994</v>
      </c>
      <c r="BI8" s="71">
        <v>76.599999999999994</v>
      </c>
      <c r="BJ8" s="71">
        <v>73.5</v>
      </c>
      <c r="BK8" s="71">
        <v>33.200000000000003</v>
      </c>
      <c r="BL8" s="71">
        <v>29.6</v>
      </c>
      <c r="BM8" s="71">
        <v>29.2</v>
      </c>
      <c r="BN8" s="71">
        <v>30.4</v>
      </c>
      <c r="BO8" s="71">
        <v>5.8</v>
      </c>
      <c r="BP8" s="68">
        <v>20.8</v>
      </c>
      <c r="BQ8" s="72">
        <v>60665</v>
      </c>
      <c r="BR8" s="72">
        <v>63443</v>
      </c>
      <c r="BS8" s="72">
        <v>57228</v>
      </c>
      <c r="BT8" s="73">
        <v>84110</v>
      </c>
      <c r="BU8" s="73">
        <v>59060</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1418365</v>
      </c>
      <c r="CN8" s="70">
        <v>172800</v>
      </c>
      <c r="CO8" s="71" t="s">
        <v>115</v>
      </c>
      <c r="CP8" s="71" t="s">
        <v>115</v>
      </c>
      <c r="CQ8" s="71" t="s">
        <v>115</v>
      </c>
      <c r="CR8" s="71" t="s">
        <v>115</v>
      </c>
      <c r="CS8" s="71" t="s">
        <v>115</v>
      </c>
      <c r="CT8" s="71" t="s">
        <v>115</v>
      </c>
      <c r="CU8" s="71" t="s">
        <v>115</v>
      </c>
      <c r="CV8" s="71" t="s">
        <v>115</v>
      </c>
      <c r="CW8" s="71" t="s">
        <v>115</v>
      </c>
      <c r="CX8" s="71" t="s">
        <v>115</v>
      </c>
      <c r="CY8" s="68" t="s">
        <v>115</v>
      </c>
      <c r="CZ8" s="71">
        <v>247.5</v>
      </c>
      <c r="DA8" s="71">
        <v>205.3</v>
      </c>
      <c r="DB8" s="71">
        <v>182.6</v>
      </c>
      <c r="DC8" s="71">
        <v>165.4</v>
      </c>
      <c r="DD8" s="71">
        <v>140</v>
      </c>
      <c r="DE8" s="71">
        <v>280</v>
      </c>
      <c r="DF8" s="71">
        <v>239.6</v>
      </c>
      <c r="DG8" s="71">
        <v>224.1</v>
      </c>
      <c r="DH8" s="71">
        <v>152.5</v>
      </c>
      <c r="DI8" s="71">
        <v>1239.2</v>
      </c>
      <c r="DJ8" s="68">
        <v>425.4</v>
      </c>
      <c r="DK8" s="71">
        <v>97.9</v>
      </c>
      <c r="DL8" s="71">
        <v>105.3</v>
      </c>
      <c r="DM8" s="71">
        <v>107.6</v>
      </c>
      <c r="DN8" s="71">
        <v>99.7</v>
      </c>
      <c r="DO8" s="71">
        <v>98.3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2021-02-10T02:35:47Z</cp:lastPrinted>
  <dcterms:created xsi:type="dcterms:W3CDTF">2020-12-04T03:32:19Z</dcterms:created>
  <dcterms:modified xsi:type="dcterms:W3CDTF">2021-02-15T07:01:23Z</dcterms:modified>
  <cp:category/>
</cp:coreProperties>
</file>