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6 上米良\03_公営企業（交通・電気・駐車場）\07_経営比較分析表\04_市町村回答\03_駐車場\08_豊川市\"/>
    </mc:Choice>
  </mc:AlternateContent>
  <xr:revisionPtr revIDLastSave="0" documentId="13_ncr:1_{AE20B761-8CDD-4D85-9CA2-61D786E0F63A}" xr6:coauthVersionLast="36" xr6:coauthVersionMax="46" xr10:uidLastSave="{00000000-0000-0000-0000-000000000000}"/>
  <workbookProtection workbookAlgorithmName="SHA-512" workbookHashValue="rkdZQjtfLZkM8V9Zgzs4/EjjhA50AAPh7/x6kh25G1uhwMeN1KDecSPzpvrBxu8PmgwJ3558D5k0CboIE6eRvQ==" workbookSaltValue="1LX7OPqzJWRIIsly4f+j4w==" workbookSpinCount="100000" lockStructure="1"/>
  <bookViews>
    <workbookView xWindow="0" yWindow="0" windowWidth="20490" windowHeight="745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BZ51" i="4"/>
  <c r="GQ30" i="4"/>
  <c r="BZ30" i="4"/>
  <c r="LT76" i="4"/>
  <c r="GQ51" i="4"/>
  <c r="LH30" i="4"/>
  <c r="FX30" i="4"/>
  <c r="BG30" i="4"/>
  <c r="AV76" i="4"/>
  <c r="KO51" i="4"/>
  <c r="FX51" i="4"/>
  <c r="KO30" i="4"/>
  <c r="LE76" i="4"/>
  <c r="HP76" i="4"/>
  <c r="BG51" i="4"/>
  <c r="HA76" i="4"/>
  <c r="AN51" i="4"/>
  <c r="FE30" i="4"/>
  <c r="JV51" i="4"/>
  <c r="FE51" i="4"/>
  <c r="AN30" i="4"/>
  <c r="AG76" i="4"/>
  <c r="KP76" i="4"/>
  <c r="JV30" i="4"/>
  <c r="KA76" i="4"/>
  <c r="EL51" i="4"/>
  <c r="JC30" i="4"/>
  <c r="U30" i="4"/>
  <c r="GL76" i="4"/>
  <c r="U51" i="4"/>
  <c r="EL30" i="4"/>
  <c r="R76" i="4"/>
  <c r="JC51"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<sst xmlns="http://schemas.openxmlformats.org/spreadsheetml/2006/main" count="278" uniqueCount="130">
  <si>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</si>
  <si>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</si>
  <si>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</si>
  <si>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</si>
  <si>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</si>
  <si>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</si>
  <si>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</si>
  <si>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</si>
  <si>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</si>
  <si>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</si>
  <si>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</si>
  <si>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</si>
  <si>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</si>
  <si>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</si>
  <si>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</si>
  <si>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</si>
  <si>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</si>
  <si>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</si>
  <si>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</si>
  <si>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</si>
  <si>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</si>
  <si>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</si>
  <si>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</si>
  <si>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</si>
  <si>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</si>
  <si>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</si>
  <si>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</si>
  <si>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</si>
  <si>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</si>
  <si>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</si>
  <si>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</si>
  <si>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</si>
  <si>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</si>
  <si>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</si>
  <si>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</si>
  <si>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</si>
  <si>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</si>
  <si>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</si>
  <si>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</si>
  <si>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</si>
  <si>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</si>
  <si>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</si>
  <si>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</si>
  <si>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</si>
  <si>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</si>
  <si>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</si>
  <si>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</si>
  <si>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</si>
  <si>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</si>
  <si>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</si>
  <si>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</si>
  <si>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</si>
  <si>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</si>
  <si>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</si>
  <si>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</si>
  <si>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</si>
  <si>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</si>
  <si>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</si>
  <si>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</si>
  <si>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</si>
  <si>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</si>
  <si>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</si>
  <si>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</si>
  <si>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</si>
  <si>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</si>
  <si>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</si>
  <si>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</si>
  <si>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</si>
  <si>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</si>
  <si>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</si>
  <si>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</si>
  <si>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</si>
  <si>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</si>
  <si>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</si>
  <si>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</si>
  <si>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</si>
  <si>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</si>
  <si>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</si>
  <si>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</si>
  <si>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</si>
  <si>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</si>
  <si>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</si>
  <si>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</si>
  <si>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</si>
  <si>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</si>
  <si>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</si>
  <si>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</si>
  <si>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</si>
  <si>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</si>
  <si>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</si>
  <si>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</si>
  <si>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</si>
  <si>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</si>
  <si>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</si>
  <si>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</si>
  <si>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</si>
  <si>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</si>
  <si>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</si>
  <si>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</si>
  <si>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</si>
  <si>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</si>
  <si>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</si>
  <si>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</si>
  <si>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</si>
  <si>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</si>
  <si>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</si>
  <si>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</si>
  <si>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</si>
  <si>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豊川市</t>
  </si>
  <si>
    <t>豊川市西小坂井駅前公共駐車場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</si>
  <si>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</si>
  <si>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</si>
  <si>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</si>
  <si>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</si>
  <si>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</si>
  <si>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</si>
  <si>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</si>
  <si>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</si>
  <si>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</si>
  <si>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</si>
  <si>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</si>
  <si>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</si>
  <si>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</si>
  <si>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</si>
  <si>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</si>
  <si>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</si>
  <si>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本駐車場の経営につきましては、過去５年間でほぼ横ばいに推移しています。
　①収益的収支比率については毎年度100％を超えており、他会計からの繰入を行わず、特別会計にて独立採算制を保っています。
　本駐車場は、立地適正化計画で定める地域拠点に位置づけられた地区の中心に位置する駅に近接しており、通勤等のためにパークアンドライド利用にする定期利用者が主な利用者です。また時間貸しの利用も行っており、当該施設収益の3分の2を占めています。さらなる収益増加のため、駐車料金の見直しや駐車場の広告宣伝等を適宜検討していきます。今後も安定した経営を継続していくとともに、費用削減を行い、更なる収益向上に努めます。</t>
    <rPh sb="116" eb="118">
      <t>チイキ</t>
    </rPh>
    <rPh sb="118" eb="120">
      <t>キョテン</t>
    </rPh>
    <rPh sb="121" eb="123">
      <t>イチ</t>
    </rPh>
    <rPh sb="128" eb="130">
      <t>チク</t>
    </rPh>
    <rPh sb="131" eb="133">
      <t>チュウシン</t>
    </rPh>
    <rPh sb="134" eb="136">
      <t>イチ</t>
    </rPh>
    <rPh sb="138" eb="139">
      <t>エキ</t>
    </rPh>
    <rPh sb="140" eb="142">
      <t>キンセツ</t>
    </rPh>
    <rPh sb="147" eb="149">
      <t>ツウキン</t>
    </rPh>
    <rPh sb="149" eb="150">
      <t>トウ</t>
    </rPh>
    <rPh sb="163" eb="165">
      <t>リヨウ</t>
    </rPh>
    <rPh sb="172" eb="173">
      <t>モノ</t>
    </rPh>
    <phoneticPr fontId="5"/>
  </si>
  <si>
    <t>　本駐車場の利用状況（⑪稼働率）につきましては、過去５年間でほぼ横ばいに推移しています。全国平均値や類似施設平均値と比較すると低調であります。要因としては本駐車場の駐車可能区画のおよそ半数を定期利用枠としていることや一台当たりの平均利用時間がおよそ５時間であり、長時間利用される方が多いという理由があります。⑪稼働率は低調なものの、一時利用の収益は増加傾向、定期利用については常に枠が埋まっている状態のため、収益面では問題ないと考えています。
　現状の利用状況を考慮すると、今後も定期利用の需要が見込まれるため、適宜、定期利用可能台数の増加等を検討していきたいと考えています。</t>
    <phoneticPr fontId="5"/>
  </si>
  <si>
    <t>　当該施設は建設時に地方債を利用していません。
　今後10年間における⑧設備投資見込額は、本駐車場の規模から考えると高額ですが、発券機の入れ替えが主な要因となっています。また駐車場内のアスファルト舗装の補修やラインの引き直し等の細かな修繕を行うことで、利用者の満足度の向上に努めます。
　資産全体の価値を鑑みても、現在の立地に必要不可欠なものと考えており、引き続き民間の管理運営ノウハウを利用することで資産価値の向上に努めます。
　</t>
    <phoneticPr fontId="5"/>
  </si>
  <si>
    <t>　本駐車場全体としては、各種全国平均値等より低い項目が見られますが、収益状況としては概ね増加傾向であることや他会計からの繰入を行わない独立採算制を保っていることから健全な経営が行われていると判断しています。また、周辺の類似駐車施設と比較しても、定期利用料金は妥当であり、定期駐車可能枠もほぼ埋まっている状態からも健全経営であると言えます。
  経営戦略については、令和2年度に策定予定です。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付加価値を高め、利用者の更なる増加、収益の増加に努めます。</t>
    <rPh sb="285" eb="287">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</si>
</sst>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263.7</c:v>
                </c:pt>
                <c:pt idx="1">
                  <c:v>264.39999999999998</c:v>
                </c:pt>
                <c:pt idx="2">
                  <c:v>270.3</c:v>
                </c:pt>
                <c:pt idx="3">
                  <c:v>299.2</c:v>
                </c:pt>
                <c:pt idx="4">
                  <c:v>290.5</c:v>
                </c:pt>
              </c:numCache>
            </c:numRef>
          </c:val>
          <c:extLst>
            <c:ext xmlns:c16="http://schemas.microsoft.com/office/drawing/2014/chart" uri="{C3380CC4-5D6E-409C-BE32-E72D297353CC}">
              <c16:uniqueId val="{00000000-4C10-408A-82F7-A530159CEEB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4C10-408A-82F7-A530159CEEB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8B-444E-BCA1-8385D0B0913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108B-444E-BCA1-8385D0B0913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A32-4085-9F51-9CD76B2DBD5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A32-4085-9F51-9CD76B2DBD5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DFB-4832-9A79-C12339A460C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DFB-4832-9A79-C12339A460C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EE9-4CC4-BD5E-401606F3764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9EE9-4CC4-BD5E-401606F3764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E72-4CA9-BAFE-C8E53EF1AB7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7E72-4CA9-BAFE-C8E53EF1AB7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28.3</c:v>
                </c:pt>
                <c:pt idx="1">
                  <c:v>26.4</c:v>
                </c:pt>
                <c:pt idx="2">
                  <c:v>28.3</c:v>
                </c:pt>
                <c:pt idx="3">
                  <c:v>32.1</c:v>
                </c:pt>
                <c:pt idx="4">
                  <c:v>34</c:v>
                </c:pt>
              </c:numCache>
            </c:numRef>
          </c:val>
          <c:extLst>
            <c:ext xmlns:c16="http://schemas.microsoft.com/office/drawing/2014/chart" uri="{C3380CC4-5D6E-409C-BE32-E72D297353CC}">
              <c16:uniqueId val="{00000000-7653-4A45-8E17-C6A40BE81A1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7653-4A45-8E17-C6A40BE81A1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62.1</c:v>
                </c:pt>
                <c:pt idx="1">
                  <c:v>62.2</c:v>
                </c:pt>
                <c:pt idx="2">
                  <c:v>63</c:v>
                </c:pt>
                <c:pt idx="3">
                  <c:v>66.599999999999994</c:v>
                </c:pt>
                <c:pt idx="4">
                  <c:v>65.599999999999994</c:v>
                </c:pt>
              </c:numCache>
            </c:numRef>
          </c:val>
          <c:extLst>
            <c:ext xmlns:c16="http://schemas.microsoft.com/office/drawing/2014/chart" uri="{C3380CC4-5D6E-409C-BE32-E72D297353CC}">
              <c16:uniqueId val="{00000000-767C-4256-A124-78F571BB627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767C-4256-A124-78F571BB627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2185</c:v>
                </c:pt>
                <c:pt idx="1">
                  <c:v>2195</c:v>
                </c:pt>
                <c:pt idx="2">
                  <c:v>2295</c:v>
                </c:pt>
                <c:pt idx="3">
                  <c:v>2681</c:v>
                </c:pt>
                <c:pt idx="4">
                  <c:v>2614</c:v>
                </c:pt>
              </c:numCache>
            </c:numRef>
          </c:val>
          <c:extLst>
            <c:ext xmlns:c16="http://schemas.microsoft.com/office/drawing/2014/chart" uri="{C3380CC4-5D6E-409C-BE32-E72D297353CC}">
              <c16:uniqueId val="{00000000-19AE-4626-AF13-A143237F4DA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19AE-4626-AF13-A143237F4DA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愛知県豊川市　豊川市西小坂井駅前公共駐車場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1255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263.7</v>
      </c>
      <c r="V31" s="110"/>
      <c r="W31" s="110"/>
      <c r="X31" s="110"/>
      <c r="Y31" s="110"/>
      <c r="Z31" s="110"/>
      <c r="AA31" s="110"/>
      <c r="AB31" s="110"/>
      <c r="AC31" s="110"/>
      <c r="AD31" s="110"/>
      <c r="AE31" s="110"/>
      <c r="AF31" s="110"/>
      <c r="AG31" s="110"/>
      <c r="AH31" s="110"/>
      <c r="AI31" s="110"/>
      <c r="AJ31" s="110"/>
      <c r="AK31" s="110"/>
      <c r="AL31" s="110"/>
      <c r="AM31" s="110"/>
      <c r="AN31" s="110">
        <f>データ!Z7</f>
        <v>264.39999999999998</v>
      </c>
      <c r="AO31" s="110"/>
      <c r="AP31" s="110"/>
      <c r="AQ31" s="110"/>
      <c r="AR31" s="110"/>
      <c r="AS31" s="110"/>
      <c r="AT31" s="110"/>
      <c r="AU31" s="110"/>
      <c r="AV31" s="110"/>
      <c r="AW31" s="110"/>
      <c r="AX31" s="110"/>
      <c r="AY31" s="110"/>
      <c r="AZ31" s="110"/>
      <c r="BA31" s="110"/>
      <c r="BB31" s="110"/>
      <c r="BC31" s="110"/>
      <c r="BD31" s="110"/>
      <c r="BE31" s="110"/>
      <c r="BF31" s="110"/>
      <c r="BG31" s="110">
        <f>データ!AA7</f>
        <v>270.3</v>
      </c>
      <c r="BH31" s="110"/>
      <c r="BI31" s="110"/>
      <c r="BJ31" s="110"/>
      <c r="BK31" s="110"/>
      <c r="BL31" s="110"/>
      <c r="BM31" s="110"/>
      <c r="BN31" s="110"/>
      <c r="BO31" s="110"/>
      <c r="BP31" s="110"/>
      <c r="BQ31" s="110"/>
      <c r="BR31" s="110"/>
      <c r="BS31" s="110"/>
      <c r="BT31" s="110"/>
      <c r="BU31" s="110"/>
      <c r="BV31" s="110"/>
      <c r="BW31" s="110"/>
      <c r="BX31" s="110"/>
      <c r="BY31" s="110"/>
      <c r="BZ31" s="110">
        <f>データ!AB7</f>
        <v>299.2</v>
      </c>
      <c r="CA31" s="110"/>
      <c r="CB31" s="110"/>
      <c r="CC31" s="110"/>
      <c r="CD31" s="110"/>
      <c r="CE31" s="110"/>
      <c r="CF31" s="110"/>
      <c r="CG31" s="110"/>
      <c r="CH31" s="110"/>
      <c r="CI31" s="110"/>
      <c r="CJ31" s="110"/>
      <c r="CK31" s="110"/>
      <c r="CL31" s="110"/>
      <c r="CM31" s="110"/>
      <c r="CN31" s="110"/>
      <c r="CO31" s="110"/>
      <c r="CP31" s="110"/>
      <c r="CQ31" s="110"/>
      <c r="CR31" s="110"/>
      <c r="CS31" s="110">
        <f>データ!AC7</f>
        <v>290.5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28.3</v>
      </c>
      <c r="JD31" s="81"/>
      <c r="JE31" s="81"/>
      <c r="JF31" s="81"/>
      <c r="JG31" s="81"/>
      <c r="JH31" s="81"/>
      <c r="JI31" s="81"/>
      <c r="JJ31" s="81"/>
      <c r="JK31" s="81"/>
      <c r="JL31" s="81"/>
      <c r="JM31" s="81"/>
      <c r="JN31" s="81"/>
      <c r="JO31" s="81"/>
      <c r="JP31" s="81"/>
      <c r="JQ31" s="81"/>
      <c r="JR31" s="81"/>
      <c r="JS31" s="81"/>
      <c r="JT31" s="81"/>
      <c r="JU31" s="82"/>
      <c r="JV31" s="80">
        <f>データ!DL7</f>
        <v>26.4</v>
      </c>
      <c r="JW31" s="81"/>
      <c r="JX31" s="81"/>
      <c r="JY31" s="81"/>
      <c r="JZ31" s="81"/>
      <c r="KA31" s="81"/>
      <c r="KB31" s="81"/>
      <c r="KC31" s="81"/>
      <c r="KD31" s="81"/>
      <c r="KE31" s="81"/>
      <c r="KF31" s="81"/>
      <c r="KG31" s="81"/>
      <c r="KH31" s="81"/>
      <c r="KI31" s="81"/>
      <c r="KJ31" s="81"/>
      <c r="KK31" s="81"/>
      <c r="KL31" s="81"/>
      <c r="KM31" s="81"/>
      <c r="KN31" s="82"/>
      <c r="KO31" s="80">
        <f>データ!DM7</f>
        <v>28.3</v>
      </c>
      <c r="KP31" s="81"/>
      <c r="KQ31" s="81"/>
      <c r="KR31" s="81"/>
      <c r="KS31" s="81"/>
      <c r="KT31" s="81"/>
      <c r="KU31" s="81"/>
      <c r="KV31" s="81"/>
      <c r="KW31" s="81"/>
      <c r="KX31" s="81"/>
      <c r="KY31" s="81"/>
      <c r="KZ31" s="81"/>
      <c r="LA31" s="81"/>
      <c r="LB31" s="81"/>
      <c r="LC31" s="81"/>
      <c r="LD31" s="81"/>
      <c r="LE31" s="81"/>
      <c r="LF31" s="81"/>
      <c r="LG31" s="82"/>
      <c r="LH31" s="80">
        <f>データ!DN7</f>
        <v>32.1</v>
      </c>
      <c r="LI31" s="81"/>
      <c r="LJ31" s="81"/>
      <c r="LK31" s="81"/>
      <c r="LL31" s="81"/>
      <c r="LM31" s="81"/>
      <c r="LN31" s="81"/>
      <c r="LO31" s="81"/>
      <c r="LP31" s="81"/>
      <c r="LQ31" s="81"/>
      <c r="LR31" s="81"/>
      <c r="LS31" s="81"/>
      <c r="LT31" s="81"/>
      <c r="LU31" s="81"/>
      <c r="LV31" s="81"/>
      <c r="LW31" s="81"/>
      <c r="LX31" s="81"/>
      <c r="LY31" s="81"/>
      <c r="LZ31" s="82"/>
      <c r="MA31" s="80">
        <f>データ!DO7</f>
        <v>34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62.1</v>
      </c>
      <c r="EM52" s="110"/>
      <c r="EN52" s="110"/>
      <c r="EO52" s="110"/>
      <c r="EP52" s="110"/>
      <c r="EQ52" s="110"/>
      <c r="ER52" s="110"/>
      <c r="ES52" s="110"/>
      <c r="ET52" s="110"/>
      <c r="EU52" s="110"/>
      <c r="EV52" s="110"/>
      <c r="EW52" s="110"/>
      <c r="EX52" s="110"/>
      <c r="EY52" s="110"/>
      <c r="EZ52" s="110"/>
      <c r="FA52" s="110"/>
      <c r="FB52" s="110"/>
      <c r="FC52" s="110"/>
      <c r="FD52" s="110"/>
      <c r="FE52" s="110">
        <f>データ!BG7</f>
        <v>62.2</v>
      </c>
      <c r="FF52" s="110"/>
      <c r="FG52" s="110"/>
      <c r="FH52" s="110"/>
      <c r="FI52" s="110"/>
      <c r="FJ52" s="110"/>
      <c r="FK52" s="110"/>
      <c r="FL52" s="110"/>
      <c r="FM52" s="110"/>
      <c r="FN52" s="110"/>
      <c r="FO52" s="110"/>
      <c r="FP52" s="110"/>
      <c r="FQ52" s="110"/>
      <c r="FR52" s="110"/>
      <c r="FS52" s="110"/>
      <c r="FT52" s="110"/>
      <c r="FU52" s="110"/>
      <c r="FV52" s="110"/>
      <c r="FW52" s="110"/>
      <c r="FX52" s="110">
        <f>データ!BH7</f>
        <v>63</v>
      </c>
      <c r="FY52" s="110"/>
      <c r="FZ52" s="110"/>
      <c r="GA52" s="110"/>
      <c r="GB52" s="110"/>
      <c r="GC52" s="110"/>
      <c r="GD52" s="110"/>
      <c r="GE52" s="110"/>
      <c r="GF52" s="110"/>
      <c r="GG52" s="110"/>
      <c r="GH52" s="110"/>
      <c r="GI52" s="110"/>
      <c r="GJ52" s="110"/>
      <c r="GK52" s="110"/>
      <c r="GL52" s="110"/>
      <c r="GM52" s="110"/>
      <c r="GN52" s="110"/>
      <c r="GO52" s="110"/>
      <c r="GP52" s="110"/>
      <c r="GQ52" s="110">
        <f>データ!BI7</f>
        <v>66.599999999999994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65.599999999999994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2185</v>
      </c>
      <c r="JD52" s="106"/>
      <c r="JE52" s="106"/>
      <c r="JF52" s="106"/>
      <c r="JG52" s="106"/>
      <c r="JH52" s="106"/>
      <c r="JI52" s="106"/>
      <c r="JJ52" s="106"/>
      <c r="JK52" s="106"/>
      <c r="JL52" s="106"/>
      <c r="JM52" s="106"/>
      <c r="JN52" s="106"/>
      <c r="JO52" s="106"/>
      <c r="JP52" s="106"/>
      <c r="JQ52" s="106"/>
      <c r="JR52" s="106"/>
      <c r="JS52" s="106"/>
      <c r="JT52" s="106"/>
      <c r="JU52" s="106"/>
      <c r="JV52" s="106">
        <f>データ!BR7</f>
        <v>2195</v>
      </c>
      <c r="JW52" s="106"/>
      <c r="JX52" s="106"/>
      <c r="JY52" s="106"/>
      <c r="JZ52" s="106"/>
      <c r="KA52" s="106"/>
      <c r="KB52" s="106"/>
      <c r="KC52" s="106"/>
      <c r="KD52" s="106"/>
      <c r="KE52" s="106"/>
      <c r="KF52" s="106"/>
      <c r="KG52" s="106"/>
      <c r="KH52" s="106"/>
      <c r="KI52" s="106"/>
      <c r="KJ52" s="106"/>
      <c r="KK52" s="106"/>
      <c r="KL52" s="106"/>
      <c r="KM52" s="106"/>
      <c r="KN52" s="106"/>
      <c r="KO52" s="106">
        <f>データ!BS7</f>
        <v>2295</v>
      </c>
      <c r="KP52" s="106"/>
      <c r="KQ52" s="106"/>
      <c r="KR52" s="106"/>
      <c r="KS52" s="106"/>
      <c r="KT52" s="106"/>
      <c r="KU52" s="106"/>
      <c r="KV52" s="106"/>
      <c r="KW52" s="106"/>
      <c r="KX52" s="106"/>
      <c r="KY52" s="106"/>
      <c r="KZ52" s="106"/>
      <c r="LA52" s="106"/>
      <c r="LB52" s="106"/>
      <c r="LC52" s="106"/>
      <c r="LD52" s="106"/>
      <c r="LE52" s="106"/>
      <c r="LF52" s="106"/>
      <c r="LG52" s="106"/>
      <c r="LH52" s="106">
        <f>データ!BT7</f>
        <v>2681</v>
      </c>
      <c r="LI52" s="106"/>
      <c r="LJ52" s="106"/>
      <c r="LK52" s="106"/>
      <c r="LL52" s="106"/>
      <c r="LM52" s="106"/>
      <c r="LN52" s="106"/>
      <c r="LO52" s="106"/>
      <c r="LP52" s="106"/>
      <c r="LQ52" s="106"/>
      <c r="LR52" s="106"/>
      <c r="LS52" s="106"/>
      <c r="LT52" s="106"/>
      <c r="LU52" s="106"/>
      <c r="LV52" s="106"/>
      <c r="LW52" s="106"/>
      <c r="LX52" s="106"/>
      <c r="LY52" s="106"/>
      <c r="LZ52" s="106"/>
      <c r="MA52" s="106">
        <f>データ!BU7</f>
        <v>2614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71140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91638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itn59zkYh+RhOVWtfOr75htEpd2p6oZ3g79nyw0/la+VlrS3xacFHU6yfVDtRjv8koSV11li+t5N4580m/WTw==" saltValue="2nZ4r4ptDda2dCWk/8UqK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100</v>
      </c>
      <c r="AO5" s="59" t="s">
        <v>94</v>
      </c>
      <c r="AP5" s="59" t="s">
        <v>95</v>
      </c>
      <c r="AQ5" s="59" t="s">
        <v>96</v>
      </c>
      <c r="AR5" s="59" t="s">
        <v>97</v>
      </c>
      <c r="AS5" s="59" t="s">
        <v>98</v>
      </c>
      <c r="AT5" s="59" t="s">
        <v>99</v>
      </c>
      <c r="AU5" s="59" t="s">
        <v>89</v>
      </c>
      <c r="AV5" s="59" t="s">
        <v>90</v>
      </c>
      <c r="AW5" s="59" t="s">
        <v>101</v>
      </c>
      <c r="AX5" s="59" t="s">
        <v>92</v>
      </c>
      <c r="AY5" s="59" t="s">
        <v>100</v>
      </c>
      <c r="AZ5" s="59" t="s">
        <v>94</v>
      </c>
      <c r="BA5" s="59" t="s">
        <v>95</v>
      </c>
      <c r="BB5" s="59" t="s">
        <v>96</v>
      </c>
      <c r="BC5" s="59" t="s">
        <v>97</v>
      </c>
      <c r="BD5" s="59" t="s">
        <v>98</v>
      </c>
      <c r="BE5" s="59" t="s">
        <v>99</v>
      </c>
      <c r="BF5" s="59" t="s">
        <v>89</v>
      </c>
      <c r="BG5" s="59" t="s">
        <v>90</v>
      </c>
      <c r="BH5" s="59" t="s">
        <v>101</v>
      </c>
      <c r="BI5" s="59" t="s">
        <v>92</v>
      </c>
      <c r="BJ5" s="59" t="s">
        <v>100</v>
      </c>
      <c r="BK5" s="59" t="s">
        <v>94</v>
      </c>
      <c r="BL5" s="59" t="s">
        <v>95</v>
      </c>
      <c r="BM5" s="59" t="s">
        <v>96</v>
      </c>
      <c r="BN5" s="59" t="s">
        <v>97</v>
      </c>
      <c r="BO5" s="59" t="s">
        <v>98</v>
      </c>
      <c r="BP5" s="59" t="s">
        <v>99</v>
      </c>
      <c r="BQ5" s="59" t="s">
        <v>89</v>
      </c>
      <c r="BR5" s="59" t="s">
        <v>102</v>
      </c>
      <c r="BS5" s="59" t="s">
        <v>101</v>
      </c>
      <c r="BT5" s="59" t="s">
        <v>92</v>
      </c>
      <c r="BU5" s="59" t="s">
        <v>100</v>
      </c>
      <c r="BV5" s="59" t="s">
        <v>94</v>
      </c>
      <c r="BW5" s="59" t="s">
        <v>95</v>
      </c>
      <c r="BX5" s="59" t="s">
        <v>96</v>
      </c>
      <c r="BY5" s="59" t="s">
        <v>97</v>
      </c>
      <c r="BZ5" s="59" t="s">
        <v>98</v>
      </c>
      <c r="CA5" s="59" t="s">
        <v>99</v>
      </c>
      <c r="CB5" s="59" t="s">
        <v>89</v>
      </c>
      <c r="CC5" s="59" t="s">
        <v>90</v>
      </c>
      <c r="CD5" s="59" t="s">
        <v>101</v>
      </c>
      <c r="CE5" s="59" t="s">
        <v>92</v>
      </c>
      <c r="CF5" s="59" t="s">
        <v>100</v>
      </c>
      <c r="CG5" s="59" t="s">
        <v>94</v>
      </c>
      <c r="CH5" s="59" t="s">
        <v>95</v>
      </c>
      <c r="CI5" s="59" t="s">
        <v>96</v>
      </c>
      <c r="CJ5" s="59" t="s">
        <v>97</v>
      </c>
      <c r="CK5" s="59" t="s">
        <v>98</v>
      </c>
      <c r="CL5" s="59" t="s">
        <v>99</v>
      </c>
      <c r="CM5" s="150"/>
      <c r="CN5" s="150"/>
      <c r="CO5" s="59" t="s">
        <v>89</v>
      </c>
      <c r="CP5" s="59" t="s">
        <v>102</v>
      </c>
      <c r="CQ5" s="59" t="s">
        <v>101</v>
      </c>
      <c r="CR5" s="59" t="s">
        <v>92</v>
      </c>
      <c r="CS5" s="59" t="s">
        <v>100</v>
      </c>
      <c r="CT5" s="59" t="s">
        <v>94</v>
      </c>
      <c r="CU5" s="59" t="s">
        <v>95</v>
      </c>
      <c r="CV5" s="59" t="s">
        <v>96</v>
      </c>
      <c r="CW5" s="59" t="s">
        <v>97</v>
      </c>
      <c r="CX5" s="59" t="s">
        <v>98</v>
      </c>
      <c r="CY5" s="59" t="s">
        <v>99</v>
      </c>
      <c r="CZ5" s="59" t="s">
        <v>103</v>
      </c>
      <c r="DA5" s="59" t="s">
        <v>90</v>
      </c>
      <c r="DB5" s="59" t="s">
        <v>101</v>
      </c>
      <c r="DC5" s="59" t="s">
        <v>92</v>
      </c>
      <c r="DD5" s="59" t="s">
        <v>100</v>
      </c>
      <c r="DE5" s="59" t="s">
        <v>94</v>
      </c>
      <c r="DF5" s="59" t="s">
        <v>95</v>
      </c>
      <c r="DG5" s="59" t="s">
        <v>96</v>
      </c>
      <c r="DH5" s="59" t="s">
        <v>97</v>
      </c>
      <c r="DI5" s="59" t="s">
        <v>98</v>
      </c>
      <c r="DJ5" s="59" t="s">
        <v>35</v>
      </c>
      <c r="DK5" s="59" t="s">
        <v>89</v>
      </c>
      <c r="DL5" s="59" t="s">
        <v>90</v>
      </c>
      <c r="DM5" s="59" t="s">
        <v>101</v>
      </c>
      <c r="DN5" s="59" t="s">
        <v>92</v>
      </c>
      <c r="DO5" s="59" t="s">
        <v>100</v>
      </c>
      <c r="DP5" s="59" t="s">
        <v>94</v>
      </c>
      <c r="DQ5" s="59" t="s">
        <v>95</v>
      </c>
      <c r="DR5" s="59" t="s">
        <v>96</v>
      </c>
      <c r="DS5" s="59" t="s">
        <v>97</v>
      </c>
      <c r="DT5" s="59" t="s">
        <v>98</v>
      </c>
      <c r="DU5" s="59" t="s">
        <v>99</v>
      </c>
    </row>
    <row r="6" spans="1:125" s="66" customFormat="1" x14ac:dyDescent="0.15">
      <c r="A6" s="49" t="s">
        <v>104</v>
      </c>
      <c r="B6" s="60">
        <f>B8</f>
        <v>2019</v>
      </c>
      <c r="C6" s="60">
        <f t="shared" ref="C6:X6" si="1">C8</f>
        <v>232076</v>
      </c>
      <c r="D6" s="60">
        <f t="shared" si="1"/>
        <v>47</v>
      </c>
      <c r="E6" s="60">
        <f t="shared" si="1"/>
        <v>14</v>
      </c>
      <c r="F6" s="60">
        <f t="shared" si="1"/>
        <v>0</v>
      </c>
      <c r="G6" s="60">
        <f t="shared" si="1"/>
        <v>4</v>
      </c>
      <c r="H6" s="60" t="str">
        <f>SUBSTITUTE(H8,"　","")</f>
        <v>愛知県豊川市</v>
      </c>
      <c r="I6" s="60" t="str">
        <f t="shared" si="1"/>
        <v>豊川市西小坂井駅前公共駐車場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25</v>
      </c>
      <c r="S6" s="62" t="str">
        <f t="shared" si="1"/>
        <v>駅</v>
      </c>
      <c r="T6" s="62" t="str">
        <f t="shared" si="1"/>
        <v>無</v>
      </c>
      <c r="U6" s="63">
        <f t="shared" si="1"/>
        <v>1255</v>
      </c>
      <c r="V6" s="63">
        <f t="shared" si="1"/>
        <v>53</v>
      </c>
      <c r="W6" s="63">
        <f t="shared" si="1"/>
        <v>100</v>
      </c>
      <c r="X6" s="62" t="str">
        <f t="shared" si="1"/>
        <v>代行制</v>
      </c>
      <c r="Y6" s="64">
        <f>IF(Y8="-",NA(),Y8)</f>
        <v>263.7</v>
      </c>
      <c r="Z6" s="64">
        <f t="shared" ref="Z6:AH6" si="2">IF(Z8="-",NA(),Z8)</f>
        <v>264.39999999999998</v>
      </c>
      <c r="AA6" s="64">
        <f t="shared" si="2"/>
        <v>270.3</v>
      </c>
      <c r="AB6" s="64">
        <f t="shared" si="2"/>
        <v>299.2</v>
      </c>
      <c r="AC6" s="64">
        <f t="shared" si="2"/>
        <v>290.5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62.1</v>
      </c>
      <c r="BG6" s="64">
        <f t="shared" ref="BG6:BO6" si="5">IF(BG8="-",NA(),BG8)</f>
        <v>62.2</v>
      </c>
      <c r="BH6" s="64">
        <f t="shared" si="5"/>
        <v>63</v>
      </c>
      <c r="BI6" s="64">
        <f t="shared" si="5"/>
        <v>66.599999999999994</v>
      </c>
      <c r="BJ6" s="64">
        <f t="shared" si="5"/>
        <v>65.599999999999994</v>
      </c>
      <c r="BK6" s="64">
        <f t="shared" si="5"/>
        <v>38.200000000000003</v>
      </c>
      <c r="BL6" s="64">
        <f t="shared" si="5"/>
        <v>34.6</v>
      </c>
      <c r="BM6" s="64">
        <f t="shared" si="5"/>
        <v>37.6</v>
      </c>
      <c r="BN6" s="64">
        <f t="shared" si="5"/>
        <v>30.2</v>
      </c>
      <c r="BO6" s="64">
        <f t="shared" si="5"/>
        <v>33.9</v>
      </c>
      <c r="BP6" s="61" t="str">
        <f>IF(BP8="-","",IF(BP8="-","【-】","【"&amp;SUBSTITUTE(TEXT(BP8,"#,##0.0"),"-","△")&amp;"】"))</f>
        <v>【20.8】</v>
      </c>
      <c r="BQ6" s="65">
        <f>IF(BQ8="-",NA(),BQ8)</f>
        <v>2185</v>
      </c>
      <c r="BR6" s="65">
        <f t="shared" ref="BR6:BZ6" si="6">IF(BR8="-",NA(),BR8)</f>
        <v>2195</v>
      </c>
      <c r="BS6" s="65">
        <f t="shared" si="6"/>
        <v>2295</v>
      </c>
      <c r="BT6" s="65">
        <f t="shared" si="6"/>
        <v>2681</v>
      </c>
      <c r="BU6" s="65">
        <f t="shared" si="6"/>
        <v>2614</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105</v>
      </c>
      <c r="CM6" s="63">
        <f t="shared" ref="CM6:CN6" si="7">CM8</f>
        <v>71140</v>
      </c>
      <c r="CN6" s="63">
        <f t="shared" si="7"/>
        <v>91638</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28.3</v>
      </c>
      <c r="DL6" s="64">
        <f t="shared" ref="DL6:DT6" si="9">IF(DL8="-",NA(),DL8)</f>
        <v>26.4</v>
      </c>
      <c r="DM6" s="64">
        <f t="shared" si="9"/>
        <v>28.3</v>
      </c>
      <c r="DN6" s="64">
        <f t="shared" si="9"/>
        <v>32.1</v>
      </c>
      <c r="DO6" s="64">
        <f t="shared" si="9"/>
        <v>34</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106</v>
      </c>
      <c r="B7" s="60">
        <f t="shared" ref="B7:X7" si="10">B8</f>
        <v>2019</v>
      </c>
      <c r="C7" s="60">
        <f t="shared" si="10"/>
        <v>232076</v>
      </c>
      <c r="D7" s="60">
        <f t="shared" si="10"/>
        <v>47</v>
      </c>
      <c r="E7" s="60">
        <f t="shared" si="10"/>
        <v>14</v>
      </c>
      <c r="F7" s="60">
        <f t="shared" si="10"/>
        <v>0</v>
      </c>
      <c r="G7" s="60">
        <f t="shared" si="10"/>
        <v>4</v>
      </c>
      <c r="H7" s="60" t="str">
        <f t="shared" si="10"/>
        <v>愛知県　豊川市</v>
      </c>
      <c r="I7" s="60" t="str">
        <f t="shared" si="10"/>
        <v>豊川市西小坂井駅前公共駐車場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25</v>
      </c>
      <c r="S7" s="62" t="str">
        <f t="shared" si="10"/>
        <v>駅</v>
      </c>
      <c r="T7" s="62" t="str">
        <f t="shared" si="10"/>
        <v>無</v>
      </c>
      <c r="U7" s="63">
        <f t="shared" si="10"/>
        <v>1255</v>
      </c>
      <c r="V7" s="63">
        <f t="shared" si="10"/>
        <v>53</v>
      </c>
      <c r="W7" s="63">
        <f t="shared" si="10"/>
        <v>100</v>
      </c>
      <c r="X7" s="62" t="str">
        <f t="shared" si="10"/>
        <v>代行制</v>
      </c>
      <c r="Y7" s="64">
        <f>Y8</f>
        <v>263.7</v>
      </c>
      <c r="Z7" s="64">
        <f t="shared" ref="Z7:AH7" si="11">Z8</f>
        <v>264.39999999999998</v>
      </c>
      <c r="AA7" s="64">
        <f t="shared" si="11"/>
        <v>270.3</v>
      </c>
      <c r="AB7" s="64">
        <f t="shared" si="11"/>
        <v>299.2</v>
      </c>
      <c r="AC7" s="64">
        <f t="shared" si="11"/>
        <v>290.5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62.1</v>
      </c>
      <c r="BG7" s="64">
        <f t="shared" ref="BG7:BO7" si="14">BG8</f>
        <v>62.2</v>
      </c>
      <c r="BH7" s="64">
        <f t="shared" si="14"/>
        <v>63</v>
      </c>
      <c r="BI7" s="64">
        <f t="shared" si="14"/>
        <v>66.599999999999994</v>
      </c>
      <c r="BJ7" s="64">
        <f t="shared" si="14"/>
        <v>65.599999999999994</v>
      </c>
      <c r="BK7" s="64">
        <f t="shared" si="14"/>
        <v>38.200000000000003</v>
      </c>
      <c r="BL7" s="64">
        <f t="shared" si="14"/>
        <v>34.6</v>
      </c>
      <c r="BM7" s="64">
        <f t="shared" si="14"/>
        <v>37.6</v>
      </c>
      <c r="BN7" s="64">
        <f t="shared" si="14"/>
        <v>30.2</v>
      </c>
      <c r="BO7" s="64">
        <f t="shared" si="14"/>
        <v>33.9</v>
      </c>
      <c r="BP7" s="61"/>
      <c r="BQ7" s="65">
        <f>BQ8</f>
        <v>2185</v>
      </c>
      <c r="BR7" s="65">
        <f t="shared" ref="BR7:BZ7" si="15">BR8</f>
        <v>2195</v>
      </c>
      <c r="BS7" s="65">
        <f t="shared" si="15"/>
        <v>2295</v>
      </c>
      <c r="BT7" s="65">
        <f t="shared" si="15"/>
        <v>2681</v>
      </c>
      <c r="BU7" s="65">
        <f t="shared" si="15"/>
        <v>2614</v>
      </c>
      <c r="BV7" s="65">
        <f t="shared" si="15"/>
        <v>6967</v>
      </c>
      <c r="BW7" s="65">
        <f t="shared" si="15"/>
        <v>7138</v>
      </c>
      <c r="BX7" s="65">
        <f t="shared" si="15"/>
        <v>8131</v>
      </c>
      <c r="BY7" s="65">
        <f t="shared" si="15"/>
        <v>8076</v>
      </c>
      <c r="BZ7" s="65">
        <f t="shared" si="15"/>
        <v>8265</v>
      </c>
      <c r="CA7" s="63"/>
      <c r="CB7" s="64" t="s">
        <v>107</v>
      </c>
      <c r="CC7" s="64" t="s">
        <v>107</v>
      </c>
      <c r="CD7" s="64" t="s">
        <v>107</v>
      </c>
      <c r="CE7" s="64" t="s">
        <v>107</v>
      </c>
      <c r="CF7" s="64" t="s">
        <v>107</v>
      </c>
      <c r="CG7" s="64" t="s">
        <v>107</v>
      </c>
      <c r="CH7" s="64" t="s">
        <v>107</v>
      </c>
      <c r="CI7" s="64" t="s">
        <v>107</v>
      </c>
      <c r="CJ7" s="64" t="s">
        <v>107</v>
      </c>
      <c r="CK7" s="64" t="s">
        <v>105</v>
      </c>
      <c r="CL7" s="61"/>
      <c r="CM7" s="63">
        <f>CM8</f>
        <v>71140</v>
      </c>
      <c r="CN7" s="63">
        <f>CN8</f>
        <v>91638</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28.3</v>
      </c>
      <c r="DL7" s="64">
        <f t="shared" ref="DL7:DT7" si="17">DL8</f>
        <v>26.4</v>
      </c>
      <c r="DM7" s="64">
        <f t="shared" si="17"/>
        <v>28.3</v>
      </c>
      <c r="DN7" s="64">
        <f t="shared" si="17"/>
        <v>32.1</v>
      </c>
      <c r="DO7" s="64">
        <f t="shared" si="17"/>
        <v>34</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232076</v>
      </c>
      <c r="D8" s="67">
        <v>47</v>
      </c>
      <c r="E8" s="67">
        <v>14</v>
      </c>
      <c r="F8" s="67">
        <v>0</v>
      </c>
      <c r="G8" s="67">
        <v>4</v>
      </c>
      <c r="H8" s="67" t="s">
        <v>108</v>
      </c>
      <c r="I8" s="67" t="s">
        <v>109</v>
      </c>
      <c r="J8" s="67" t="s">
        <v>110</v>
      </c>
      <c r="K8" s="67" t="s">
        <v>111</v>
      </c>
      <c r="L8" s="67" t="s">
        <v>112</v>
      </c>
      <c r="M8" s="67" t="s">
        <v>113</v>
      </c>
      <c r="N8" s="67" t="s">
        <v>114</v>
      </c>
      <c r="O8" s="68" t="s">
        <v>115</v>
      </c>
      <c r="P8" s="69" t="s">
        <v>116</v>
      </c>
      <c r="Q8" s="69" t="s">
        <v>117</v>
      </c>
      <c r="R8" s="70">
        <v>25</v>
      </c>
      <c r="S8" s="69" t="s">
        <v>118</v>
      </c>
      <c r="T8" s="69" t="s">
        <v>119</v>
      </c>
      <c r="U8" s="70">
        <v>1255</v>
      </c>
      <c r="V8" s="70">
        <v>53</v>
      </c>
      <c r="W8" s="70">
        <v>100</v>
      </c>
      <c r="X8" s="69" t="s">
        <v>120</v>
      </c>
      <c r="Y8" s="71">
        <v>263.7</v>
      </c>
      <c r="Z8" s="71">
        <v>264.39999999999998</v>
      </c>
      <c r="AA8" s="71">
        <v>270.3</v>
      </c>
      <c r="AB8" s="71">
        <v>299.2</v>
      </c>
      <c r="AC8" s="71">
        <v>290.5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62.1</v>
      </c>
      <c r="BG8" s="71">
        <v>62.2</v>
      </c>
      <c r="BH8" s="71">
        <v>63</v>
      </c>
      <c r="BI8" s="71">
        <v>66.599999999999994</v>
      </c>
      <c r="BJ8" s="71">
        <v>65.599999999999994</v>
      </c>
      <c r="BK8" s="71">
        <v>38.200000000000003</v>
      </c>
      <c r="BL8" s="71">
        <v>34.6</v>
      </c>
      <c r="BM8" s="71">
        <v>37.6</v>
      </c>
      <c r="BN8" s="71">
        <v>30.2</v>
      </c>
      <c r="BO8" s="71">
        <v>33.9</v>
      </c>
      <c r="BP8" s="68">
        <v>20.8</v>
      </c>
      <c r="BQ8" s="72">
        <v>2185</v>
      </c>
      <c r="BR8" s="72">
        <v>2195</v>
      </c>
      <c r="BS8" s="72">
        <v>2295</v>
      </c>
      <c r="BT8" s="73">
        <v>2681</v>
      </c>
      <c r="BU8" s="73">
        <v>2614</v>
      </c>
      <c r="BV8" s="72">
        <v>6967</v>
      </c>
      <c r="BW8" s="72">
        <v>7138</v>
      </c>
      <c r="BX8" s="72">
        <v>8131</v>
      </c>
      <c r="BY8" s="72">
        <v>8076</v>
      </c>
      <c r="BZ8" s="72">
        <v>8265</v>
      </c>
      <c r="CA8" s="70">
        <v>14290</v>
      </c>
      <c r="CB8" s="71" t="s">
        <v>112</v>
      </c>
      <c r="CC8" s="71" t="s">
        <v>112</v>
      </c>
      <c r="CD8" s="71" t="s">
        <v>112</v>
      </c>
      <c r="CE8" s="71" t="s">
        <v>112</v>
      </c>
      <c r="CF8" s="71" t="s">
        <v>112</v>
      </c>
      <c r="CG8" s="71" t="s">
        <v>112</v>
      </c>
      <c r="CH8" s="71" t="s">
        <v>112</v>
      </c>
      <c r="CI8" s="71" t="s">
        <v>112</v>
      </c>
      <c r="CJ8" s="71" t="s">
        <v>112</v>
      </c>
      <c r="CK8" s="71" t="s">
        <v>112</v>
      </c>
      <c r="CL8" s="68" t="s">
        <v>112</v>
      </c>
      <c r="CM8" s="70">
        <v>71140</v>
      </c>
      <c r="CN8" s="70">
        <v>91638</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70.5</v>
      </c>
      <c r="DF8" s="71">
        <v>59.2</v>
      </c>
      <c r="DG8" s="71">
        <v>62.4</v>
      </c>
      <c r="DH8" s="71">
        <v>83.1</v>
      </c>
      <c r="DI8" s="71">
        <v>54.7</v>
      </c>
      <c r="DJ8" s="68">
        <v>425.4</v>
      </c>
      <c r="DK8" s="71">
        <v>28.3</v>
      </c>
      <c r="DL8" s="71">
        <v>26.4</v>
      </c>
      <c r="DM8" s="71">
        <v>28.3</v>
      </c>
      <c r="DN8" s="71">
        <v>32.1</v>
      </c>
      <c r="DO8" s="71">
        <v>34</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2021-02-10T02:37:48Z</cp:lastPrinted>
  <dcterms:created xsi:type="dcterms:W3CDTF">2020-12-04T03:32:23Z</dcterms:created>
  <dcterms:modified xsi:type="dcterms:W3CDTF">2021-02-15T07:00:13Z</dcterms:modified>
  <cp:category/>
</cp:coreProperties>
</file>