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Zencho-fs.aicnw.intra.aichi\BC103000_総務部市町村課\理財G（全庁ファイルサーバー）\14 経営比較分析表\R2\00作業用\02☆☆HP公表データ\09駐車場\"/>
    </mc:Choice>
  </mc:AlternateContent>
  <workbookProtection workbookAlgorithmName="SHA-512" workbookHashValue="ghV05rxX4gaSMei0zcN9+aywTd1AA57Z9c5U5BCSg6hA0HXp8w+N5NBajx6NTABbyBY2uOWuokwAE/pD8HopbA==" workbookSaltValue="1w4vsiQbEZX1QED1R+EGHA==" workbookSpinCount="100000" lockStructure="1"/>
  <bookViews>
    <workbookView xWindow="0" yWindow="0" windowWidth="20490" windowHeight="753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Z30" i="4" l="1"/>
  <c r="BK76" i="4"/>
  <c r="LH51" i="4"/>
  <c r="LT76" i="4"/>
  <c r="GQ51" i="4"/>
  <c r="LH30" i="4"/>
  <c r="BZ51" i="4"/>
  <c r="IE76" i="4"/>
  <c r="GQ30" i="4"/>
  <c r="KP76" i="4"/>
  <c r="JV30" i="4"/>
  <c r="HA76" i="4"/>
  <c r="AN51" i="4"/>
  <c r="FE30" i="4"/>
  <c r="AN30" i="4"/>
  <c r="AG76" i="4"/>
  <c r="JV51" i="4"/>
  <c r="FE51" i="4"/>
  <c r="BG51" i="4"/>
  <c r="BG30" i="4"/>
  <c r="AV76" i="4"/>
  <c r="KO51" i="4"/>
  <c r="LE76" i="4"/>
  <c r="FX51" i="4"/>
  <c r="KO30" i="4"/>
  <c r="HP76" i="4"/>
  <c r="FX30" i="4"/>
  <c r="KA76" i="4"/>
  <c r="EL51" i="4"/>
  <c r="JC30" i="4"/>
  <c r="GL76" i="4"/>
  <c r="U51" i="4"/>
  <c r="EL30" i="4"/>
  <c r="JC51" i="4"/>
  <c r="U30" i="4"/>
  <c r="R76" i="4"/>
</calcChain>
</file>

<file path=xl/sharedStrings.xml><?xml version="1.0" encoding="utf-8"?>
<sst xmlns="http://schemas.openxmlformats.org/spreadsheetml/2006/main" count="278" uniqueCount="132">
  <si>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</si>
  <si>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</si>
  <si>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</si>
  <si>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</si>
  <si>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</si>
  <si>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</si>
  <si>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</si>
  <si>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</si>
  <si>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</si>
  <si>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</si>
  <si>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</si>
  <si>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</si>
  <si>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</si>
  <si>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</si>
  <si>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</si>
  <si>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</si>
  <si>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</si>
  <si>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</si>
  <si>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</si>
  <si>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</si>
  <si>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</si>
  <si>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</si>
  <si>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</si>
  <si>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</si>
  <si>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</si>
  <si>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</si>
  <si>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</si>
  <si>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</si>
  <si>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</si>
  <si>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</si>
  <si>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</si>
  <si>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</si>
  <si>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</si>
  <si>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</si>
  <si>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</si>
  <si>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</si>
  <si>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</si>
  <si>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</si>
  <si>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</si>
  <si>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</si>
  <si>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</si>
  <si>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</si>
  <si>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</si>
  <si>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</si>
  <si>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</si>
  <si>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</si>
  <si>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</si>
  <si>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</si>
  <si>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</si>
  <si>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</si>
  <si>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</si>
  <si>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</si>
  <si>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</si>
  <si>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</si>
  <si>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</si>
  <si>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</si>
  <si>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</si>
  <si>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</si>
  <si>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</si>
  <si>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</si>
  <si>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</si>
  <si>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</si>
  <si>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</si>
  <si>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</si>
  <si>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</si>
  <si>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</si>
  <si>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</si>
  <si>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</si>
  <si>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</si>
  <si>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</si>
  <si>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</si>
  <si>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</si>
  <si>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</si>
  <si>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</si>
  <si>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</si>
  <si>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</si>
  <si>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</si>
  <si>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</si>
  <si>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</si>
  <si>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</si>
  <si>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</si>
  <si>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</si>
  <si>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</si>
  <si>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</si>
  <si>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</si>
  <si>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</si>
  <si>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</si>
  <si>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</si>
  <si>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</si>
  <si>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</si>
  <si>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</si>
  <si>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</si>
  <si>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</si>
  <si>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</si>
  <si>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</si>
  <si>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</si>
  <si>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</si>
  <si>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</si>
  <si>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</si>
  <si>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</si>
  <si>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当該値(N-2)</t>
    <phoneticPr fontId="5"/>
  </si>
  <si>
    <t>当該値(N-1)</t>
    <phoneticPr fontId="5"/>
  </si>
  <si>
    <t>当該値(N-2)</t>
    <phoneticPr fontId="5"/>
  </si>
  <si>
    <t>当該値(N-4)</t>
    <phoneticPr fontId="5"/>
  </si>
  <si>
    <t>当該値(N)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</si>
  <si>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</si>
  <si>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</si>
  <si>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</si>
  <si>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</si>
  <si>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</si>
  <si>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愛知県　安城市</t>
  </si>
  <si>
    <t>安城駅東駐車場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</si>
  <si>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</si>
  <si>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</si>
  <si>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</si>
  <si>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</si>
  <si>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</si>
  <si>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</si>
  <si>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</si>
  <si>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</si>
  <si>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駅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</si>
  <si>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</si>
  <si>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</si>
  <si>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</si>
  <si>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</si>
  <si>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</si>
  <si>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</si>
  <si>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</si>
  <si>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⑪稼働率について平均値と比べ低くなっているが、これは時間貸・定期貸併用駐車場であり、かつ定期利用が多いため、１台あたりの駐車時間が長く１日の平均台数が少ない状況となっていることによる。しかし、市主要駅や商業施設が周辺にあり、利用者の傾向として通勤等によるパーク＆ライドが目的であるため、駐車場としてのニーズはあると考えられる。　</t>
    <rPh sb="101" eb="103">
      <t>ショウギョウ</t>
    </rPh>
    <rPh sb="103" eb="105">
      <t>シセツ</t>
    </rPh>
    <phoneticPr fontId="5"/>
  </si>
  <si>
    <t>⑩企業債残高対料金収入比率について、H26に改修工事を行った際に企業債を発行し、償還計画に基づき計画的な地方債償還を行い、R6に償還を完了する予定で、以降は良好な経営が期待できる。また、地方公営企業法を適用していないため、⑥有形固定資産減価償却率、⑨累積欠損金比率について「該当なし」となっている。なお、細かな施設の更新や修繕は今後必要に応じて行っていく。</t>
    <rPh sb="75" eb="77">
      <t>イコウ</t>
    </rPh>
    <rPh sb="78" eb="80">
      <t>リョウコウ</t>
    </rPh>
    <rPh sb="81" eb="83">
      <t>ケイエイ</t>
    </rPh>
    <rPh sb="84" eb="86">
      <t>キタイ</t>
    </rPh>
    <rPh sb="122" eb="123">
      <t>リツ</t>
    </rPh>
    <phoneticPr fontId="15"/>
  </si>
  <si>
    <t>収益、稼動率ともに平均値より低くなっており、企業債償還金もあるため経営状況は赤字となっている。今後の経営改善化のために、本駐車場については、時間貸利用を増やす方策を検討する必要がある。
経営戦略については令和2年度に策定予定である。なお、同駐車場について、市全体の施策で市の施設として他用途での利用も検討されている。</t>
    <rPh sb="102" eb="104">
      <t>レイワ</t>
    </rPh>
    <phoneticPr fontId="5"/>
  </si>
  <si>
    <t>時間貸・定期貸併用駐車場であり、定期利用が多く時間貸利用が少ないため、平均値を下回っていると考えられる。H28は精算機器の更新を行い総費用が多かったため、①収益的収支比率、④売上高GOP比率及び⑤EBITDAが例年と比べ大きく下回ったが、その後は増加し、H30は①収益的収支比率が100％を超え収支が黒字となった。R01は1月から3月の駐車台数が若干減ったことから料金収入減となり96％となった。新型コロナウイルス感染症蔓延防止対策の影響と考えられる。</t>
    <rPh sb="80" eb="81">
      <t>テキ</t>
    </rPh>
    <rPh sb="81" eb="85">
      <t>シュウシヒリツ</t>
    </rPh>
    <rPh sb="87" eb="89">
      <t>ウリアゲ</t>
    </rPh>
    <rPh sb="89" eb="90">
      <t>タカ</t>
    </rPh>
    <rPh sb="93" eb="95">
      <t>ヒリツ</t>
    </rPh>
    <rPh sb="95" eb="96">
      <t>オヨ</t>
    </rPh>
    <rPh sb="121" eb="122">
      <t>ゴ</t>
    </rPh>
    <rPh sb="123" eb="125">
      <t>ゾウカ</t>
    </rPh>
    <rPh sb="145" eb="146">
      <t>コ</t>
    </rPh>
    <rPh sb="147" eb="149">
      <t>シュウシ</t>
    </rPh>
    <rPh sb="150" eb="152">
      <t>クロジ</t>
    </rPh>
    <rPh sb="162" eb="163">
      <t>ガツ</t>
    </rPh>
    <rPh sb="166" eb="167">
      <t>ガツ</t>
    </rPh>
    <rPh sb="168" eb="170">
      <t>チュウシャ</t>
    </rPh>
    <rPh sb="170" eb="172">
      <t>ダイスウ</t>
    </rPh>
    <rPh sb="173" eb="175">
      <t>ジャッカン</t>
    </rPh>
    <rPh sb="175" eb="176">
      <t>ヘ</t>
    </rPh>
    <rPh sb="182" eb="184">
      <t>リョウキン</t>
    </rPh>
    <rPh sb="184" eb="186">
      <t>シュウニュウ</t>
    </rPh>
    <rPh sb="186" eb="187">
      <t>ゲン</t>
    </rPh>
    <rPh sb="198" eb="200">
      <t>シンガタ</t>
    </rPh>
    <rPh sb="207" eb="216">
      <t>カンセンショウマンエンボウシタイサク</t>
    </rPh>
    <rPh sb="217" eb="219">
      <t>エイキョウ</t>
    </rPh>
    <rPh sb="220" eb="221">
      <t>カンガ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</si>
</sst>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138</c:v>
                </c:pt>
                <c:pt idx="1">
                  <c:v>38.799999999999997</c:v>
                </c:pt>
                <c:pt idx="2">
                  <c:v>95.1</c:v>
                </c:pt>
                <c:pt idx="3">
                  <c:v>109.9</c:v>
                </c:pt>
                <c:pt idx="4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0F-4E24-BE11-94D08B592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419.4</c:v>
                </c:pt>
                <c:pt idx="1">
                  <c:v>371</c:v>
                </c:pt>
                <c:pt idx="2">
                  <c:v>509.2</c:v>
                </c:pt>
                <c:pt idx="3">
                  <c:v>378.1</c:v>
                </c:pt>
                <c:pt idx="4">
                  <c:v>756.6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F-4E24-BE11-94D08B592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769.2</c:v>
                </c:pt>
                <c:pt idx="1">
                  <c:v>543.1</c:v>
                </c:pt>
                <c:pt idx="2">
                  <c:v>382.2</c:v>
                </c:pt>
                <c:pt idx="3">
                  <c:v>285.89999999999998</c:v>
                </c:pt>
                <c:pt idx="4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F-46B5-A0A6-1A6A07E6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70.5</c:v>
                </c:pt>
                <c:pt idx="1">
                  <c:v>59.2</c:v>
                </c:pt>
                <c:pt idx="2">
                  <c:v>62.4</c:v>
                </c:pt>
                <c:pt idx="3">
                  <c:v>83.1</c:v>
                </c:pt>
                <c:pt idx="4">
                  <c:v>54.7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F-46B5-A0A6-1A6A07E653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5A1-4ED3-A4DA-DAFABAA6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A1-4ED3-A4DA-DAFABAA6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5CF-4B01-9C83-3282ECFB7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CF-4B01-9C83-3282ECFB7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E-4536-AFE0-EE62C1342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3.2</c:v>
                </c:pt>
                <c:pt idx="1">
                  <c:v>2.9</c:v>
                </c:pt>
                <c:pt idx="2">
                  <c:v>6</c:v>
                </c:pt>
                <c:pt idx="3">
                  <c:v>3.8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5E-4536-AFE0-EE62C1342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95-4879-BCFA-AEADC61C9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21</c:v>
                </c:pt>
                <c:pt idx="3">
                  <c:v>17</c:v>
                </c:pt>
                <c:pt idx="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95-4879-BCFA-AEADC61C9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72.400000000000006</c:v>
                </c:pt>
                <c:pt idx="1">
                  <c:v>77.599999999999994</c:v>
                </c:pt>
                <c:pt idx="2">
                  <c:v>81.599999999999994</c:v>
                </c:pt>
                <c:pt idx="3">
                  <c:v>85.5</c:v>
                </c:pt>
                <c:pt idx="4">
                  <c:v>84.2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117-4573-B08B-9366C1B8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269</c:v>
                </c:pt>
                <c:pt idx="1">
                  <c:v>276.60000000000002</c:v>
                </c:pt>
                <c:pt idx="2">
                  <c:v>274.8</c:v>
                </c:pt>
                <c:pt idx="3">
                  <c:v>275.5</c:v>
                </c:pt>
                <c:pt idx="4">
                  <c:v>289.2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17-4573-B08B-9366C1B8E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29</c:v>
                </c:pt>
                <c:pt idx="1">
                  <c:v>-89.1</c:v>
                </c:pt>
                <c:pt idx="2">
                  <c:v>50</c:v>
                </c:pt>
                <c:pt idx="3">
                  <c:v>57.1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D-46BA-8D1C-5C1457B85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38.200000000000003</c:v>
                </c:pt>
                <c:pt idx="1">
                  <c:v>34.6</c:v>
                </c:pt>
                <c:pt idx="2">
                  <c:v>37.6</c:v>
                </c:pt>
                <c:pt idx="3">
                  <c:v>30.2</c:v>
                </c:pt>
                <c:pt idx="4">
                  <c:v>33.9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D-46BA-8D1C-5C1457B85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1525</c:v>
                </c:pt>
                <c:pt idx="1">
                  <c:v>-5844</c:v>
                </c:pt>
                <c:pt idx="2">
                  <c:v>4080</c:v>
                </c:pt>
                <c:pt idx="3">
                  <c:v>5344</c:v>
                </c:pt>
                <c:pt idx="4">
                  <c:v>4142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430-AA80-B1467C495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6967</c:v>
                </c:pt>
                <c:pt idx="1">
                  <c:v>7138</c:v>
                </c:pt>
                <c:pt idx="2">
                  <c:v>8131</c:v>
                </c:pt>
                <c:pt idx="3">
                  <c:v>8076</c:v>
                </c:pt>
                <c:pt idx="4">
                  <c:v>8265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EF-4430-AA80-B1467C495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愛知県安城市　安城駅東駐車場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1933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118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41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76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140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131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138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38.799999999999997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95.1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109.9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96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72.400000000000006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77.599999999999994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81.599999999999994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85.5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84.2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419.4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371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509.2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378.1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756.6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3.2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2.9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6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3.8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269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276.60000000000002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274.8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275.5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289.2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129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128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29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-89.1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50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57.1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48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1525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-5844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4080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5344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4142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22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16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21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17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38.200000000000003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34.6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37.6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30.2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6967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7138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8131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8076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8265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130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122282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393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769.2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543.1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382.2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285.89999999999998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259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70.5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59.2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62.4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83.1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54.7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Ryo+oJFVYUdOrSvzDsPMknpz3E21qYjz6A0Zr9MNWJGi5qUU8CTbW58nKK25Yi4Pjed2ogzGGpsIAvLISTPdYA==" saltValue="p4MaD8q/nnawXyJhysPNgg==" spinCount="100000" sheet="1" objects="1" scenarios="1"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99</v>
      </c>
      <c r="AK5" s="59" t="s">
        <v>89</v>
      </c>
      <c r="AL5" s="59" t="s">
        <v>100</v>
      </c>
      <c r="AM5" s="59" t="s">
        <v>101</v>
      </c>
      <c r="AN5" s="59" t="s">
        <v>92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88</v>
      </c>
      <c r="AV5" s="59" t="s">
        <v>89</v>
      </c>
      <c r="AW5" s="59" t="s">
        <v>102</v>
      </c>
      <c r="AX5" s="59" t="s">
        <v>101</v>
      </c>
      <c r="AY5" s="59" t="s">
        <v>92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103</v>
      </c>
      <c r="BG5" s="59" t="s">
        <v>89</v>
      </c>
      <c r="BH5" s="59" t="s">
        <v>100</v>
      </c>
      <c r="BI5" s="59" t="s">
        <v>101</v>
      </c>
      <c r="BJ5" s="59" t="s">
        <v>104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105</v>
      </c>
      <c r="BS5" s="59" t="s">
        <v>102</v>
      </c>
      <c r="BT5" s="59" t="s">
        <v>91</v>
      </c>
      <c r="BU5" s="59" t="s">
        <v>104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89</v>
      </c>
      <c r="CD5" s="59" t="s">
        <v>100</v>
      </c>
      <c r="CE5" s="59" t="s">
        <v>91</v>
      </c>
      <c r="CF5" s="59" t="s">
        <v>104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103</v>
      </c>
      <c r="CP5" s="59" t="s">
        <v>89</v>
      </c>
      <c r="CQ5" s="59" t="s">
        <v>100</v>
      </c>
      <c r="CR5" s="59" t="s">
        <v>91</v>
      </c>
      <c r="CS5" s="59" t="s">
        <v>92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88</v>
      </c>
      <c r="DA5" s="59" t="s">
        <v>89</v>
      </c>
      <c r="DB5" s="59" t="s">
        <v>102</v>
      </c>
      <c r="DC5" s="59" t="s">
        <v>101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102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106</v>
      </c>
      <c r="B6" s="60">
        <f>B8</f>
        <v>2019</v>
      </c>
      <c r="C6" s="60">
        <f t="shared" ref="C6:X6" si="1">C8</f>
        <v>232122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3</v>
      </c>
      <c r="H6" s="60" t="str">
        <f>SUBSTITUTE(H8,"　","")</f>
        <v>愛知県安城市</v>
      </c>
      <c r="I6" s="60" t="str">
        <f t="shared" si="1"/>
        <v>安城駅東駐車場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41</v>
      </c>
      <c r="S6" s="62" t="str">
        <f t="shared" si="1"/>
        <v>駅</v>
      </c>
      <c r="T6" s="62" t="str">
        <f t="shared" si="1"/>
        <v>無</v>
      </c>
      <c r="U6" s="63">
        <f t="shared" si="1"/>
        <v>1933</v>
      </c>
      <c r="V6" s="63">
        <f t="shared" si="1"/>
        <v>76</v>
      </c>
      <c r="W6" s="63">
        <f t="shared" si="1"/>
        <v>140</v>
      </c>
      <c r="X6" s="62" t="str">
        <f t="shared" si="1"/>
        <v>代行制</v>
      </c>
      <c r="Y6" s="64">
        <f>IF(Y8="-",NA(),Y8)</f>
        <v>138</v>
      </c>
      <c r="Z6" s="64">
        <f t="shared" ref="Z6:AH6" si="2">IF(Z8="-",NA(),Z8)</f>
        <v>38.799999999999997</v>
      </c>
      <c r="AA6" s="64">
        <f t="shared" si="2"/>
        <v>95.1</v>
      </c>
      <c r="AB6" s="64">
        <f t="shared" si="2"/>
        <v>109.9</v>
      </c>
      <c r="AC6" s="64">
        <f t="shared" si="2"/>
        <v>96</v>
      </c>
      <c r="AD6" s="64">
        <f t="shared" si="2"/>
        <v>419.4</v>
      </c>
      <c r="AE6" s="64">
        <f t="shared" si="2"/>
        <v>371</v>
      </c>
      <c r="AF6" s="64">
        <f t="shared" si="2"/>
        <v>509.2</v>
      </c>
      <c r="AG6" s="64">
        <f t="shared" si="2"/>
        <v>378.1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3.2</v>
      </c>
      <c r="AP6" s="64">
        <f t="shared" si="3"/>
        <v>2.9</v>
      </c>
      <c r="AQ6" s="64">
        <f t="shared" si="3"/>
        <v>6</v>
      </c>
      <c r="AR6" s="64">
        <f t="shared" si="3"/>
        <v>3.8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22</v>
      </c>
      <c r="BA6" s="65">
        <f t="shared" si="4"/>
        <v>16</v>
      </c>
      <c r="BB6" s="65">
        <f t="shared" si="4"/>
        <v>21</v>
      </c>
      <c r="BC6" s="65">
        <f t="shared" si="4"/>
        <v>17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29</v>
      </c>
      <c r="BG6" s="64">
        <f t="shared" ref="BG6:BO6" si="5">IF(BG8="-",NA(),BG8)</f>
        <v>-89.1</v>
      </c>
      <c r="BH6" s="64">
        <f t="shared" si="5"/>
        <v>50</v>
      </c>
      <c r="BI6" s="64">
        <f t="shared" si="5"/>
        <v>57.1</v>
      </c>
      <c r="BJ6" s="64">
        <f t="shared" si="5"/>
        <v>48</v>
      </c>
      <c r="BK6" s="64">
        <f t="shared" si="5"/>
        <v>38.200000000000003</v>
      </c>
      <c r="BL6" s="64">
        <f t="shared" si="5"/>
        <v>34.6</v>
      </c>
      <c r="BM6" s="64">
        <f t="shared" si="5"/>
        <v>37.6</v>
      </c>
      <c r="BN6" s="64">
        <f t="shared" si="5"/>
        <v>30.2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1525</v>
      </c>
      <c r="BR6" s="65">
        <f t="shared" ref="BR6:BZ6" si="6">IF(BR8="-",NA(),BR8)</f>
        <v>-5844</v>
      </c>
      <c r="BS6" s="65">
        <f t="shared" si="6"/>
        <v>4080</v>
      </c>
      <c r="BT6" s="65">
        <f t="shared" si="6"/>
        <v>5344</v>
      </c>
      <c r="BU6" s="65">
        <f t="shared" si="6"/>
        <v>4142</v>
      </c>
      <c r="BV6" s="65">
        <f t="shared" si="6"/>
        <v>6967</v>
      </c>
      <c r="BW6" s="65">
        <f t="shared" si="6"/>
        <v>7138</v>
      </c>
      <c r="BX6" s="65">
        <f t="shared" si="6"/>
        <v>8131</v>
      </c>
      <c r="BY6" s="65">
        <f t="shared" si="6"/>
        <v>8076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107</v>
      </c>
      <c r="CM6" s="63">
        <f t="shared" ref="CM6:CN6" si="7">CM8</f>
        <v>122282</v>
      </c>
      <c r="CN6" s="63">
        <f t="shared" si="7"/>
        <v>393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107</v>
      </c>
      <c r="CZ6" s="64">
        <f>IF(CZ8="-",NA(),CZ8)</f>
        <v>769.2</v>
      </c>
      <c r="DA6" s="64">
        <f t="shared" ref="DA6:DI6" si="8">IF(DA8="-",NA(),DA8)</f>
        <v>543.1</v>
      </c>
      <c r="DB6" s="64">
        <f t="shared" si="8"/>
        <v>382.2</v>
      </c>
      <c r="DC6" s="64">
        <f t="shared" si="8"/>
        <v>285.89999999999998</v>
      </c>
      <c r="DD6" s="64">
        <f t="shared" si="8"/>
        <v>259</v>
      </c>
      <c r="DE6" s="64">
        <f t="shared" si="8"/>
        <v>70.5</v>
      </c>
      <c r="DF6" s="64">
        <f t="shared" si="8"/>
        <v>59.2</v>
      </c>
      <c r="DG6" s="64">
        <f t="shared" si="8"/>
        <v>62.4</v>
      </c>
      <c r="DH6" s="64">
        <f t="shared" si="8"/>
        <v>83.1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72.400000000000006</v>
      </c>
      <c r="DL6" s="64">
        <f t="shared" ref="DL6:DT6" si="9">IF(DL8="-",NA(),DL8)</f>
        <v>77.599999999999994</v>
      </c>
      <c r="DM6" s="64">
        <f t="shared" si="9"/>
        <v>81.599999999999994</v>
      </c>
      <c r="DN6" s="64">
        <f t="shared" si="9"/>
        <v>85.5</v>
      </c>
      <c r="DO6" s="64">
        <f t="shared" si="9"/>
        <v>84.2</v>
      </c>
      <c r="DP6" s="64">
        <f t="shared" si="9"/>
        <v>269</v>
      </c>
      <c r="DQ6" s="64">
        <f t="shared" si="9"/>
        <v>276.60000000000002</v>
      </c>
      <c r="DR6" s="64">
        <f t="shared" si="9"/>
        <v>274.8</v>
      </c>
      <c r="DS6" s="64">
        <f t="shared" si="9"/>
        <v>275.5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108</v>
      </c>
      <c r="B7" s="60">
        <f t="shared" ref="B7:X7" si="10">B8</f>
        <v>2019</v>
      </c>
      <c r="C7" s="60">
        <f t="shared" si="10"/>
        <v>232122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3</v>
      </c>
      <c r="H7" s="60" t="str">
        <f t="shared" si="10"/>
        <v>愛知県　安城市</v>
      </c>
      <c r="I7" s="60" t="str">
        <f t="shared" si="10"/>
        <v>安城駅東駐車場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41</v>
      </c>
      <c r="S7" s="62" t="str">
        <f t="shared" si="10"/>
        <v>駅</v>
      </c>
      <c r="T7" s="62" t="str">
        <f t="shared" si="10"/>
        <v>無</v>
      </c>
      <c r="U7" s="63">
        <f t="shared" si="10"/>
        <v>1933</v>
      </c>
      <c r="V7" s="63">
        <f t="shared" si="10"/>
        <v>76</v>
      </c>
      <c r="W7" s="63">
        <f t="shared" si="10"/>
        <v>140</v>
      </c>
      <c r="X7" s="62" t="str">
        <f t="shared" si="10"/>
        <v>代行制</v>
      </c>
      <c r="Y7" s="64">
        <f>Y8</f>
        <v>138</v>
      </c>
      <c r="Z7" s="64">
        <f t="shared" ref="Z7:AH7" si="11">Z8</f>
        <v>38.799999999999997</v>
      </c>
      <c r="AA7" s="64">
        <f t="shared" si="11"/>
        <v>95.1</v>
      </c>
      <c r="AB7" s="64">
        <f t="shared" si="11"/>
        <v>109.9</v>
      </c>
      <c r="AC7" s="64">
        <f t="shared" si="11"/>
        <v>96</v>
      </c>
      <c r="AD7" s="64">
        <f t="shared" si="11"/>
        <v>419.4</v>
      </c>
      <c r="AE7" s="64">
        <f t="shared" si="11"/>
        <v>371</v>
      </c>
      <c r="AF7" s="64">
        <f t="shared" si="11"/>
        <v>509.2</v>
      </c>
      <c r="AG7" s="64">
        <f t="shared" si="11"/>
        <v>378.1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3.2</v>
      </c>
      <c r="AP7" s="64">
        <f t="shared" si="12"/>
        <v>2.9</v>
      </c>
      <c r="AQ7" s="64">
        <f t="shared" si="12"/>
        <v>6</v>
      </c>
      <c r="AR7" s="64">
        <f t="shared" si="12"/>
        <v>3.8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22</v>
      </c>
      <c r="BA7" s="65">
        <f t="shared" si="13"/>
        <v>16</v>
      </c>
      <c r="BB7" s="65">
        <f t="shared" si="13"/>
        <v>21</v>
      </c>
      <c r="BC7" s="65">
        <f t="shared" si="13"/>
        <v>17</v>
      </c>
      <c r="BD7" s="65">
        <f t="shared" si="13"/>
        <v>15</v>
      </c>
      <c r="BE7" s="63"/>
      <c r="BF7" s="64">
        <f>BF8</f>
        <v>29</v>
      </c>
      <c r="BG7" s="64">
        <f t="shared" ref="BG7:BO7" si="14">BG8</f>
        <v>-89.1</v>
      </c>
      <c r="BH7" s="64">
        <f t="shared" si="14"/>
        <v>50</v>
      </c>
      <c r="BI7" s="64">
        <f t="shared" si="14"/>
        <v>57.1</v>
      </c>
      <c r="BJ7" s="64">
        <f t="shared" si="14"/>
        <v>48</v>
      </c>
      <c r="BK7" s="64">
        <f t="shared" si="14"/>
        <v>38.200000000000003</v>
      </c>
      <c r="BL7" s="64">
        <f t="shared" si="14"/>
        <v>34.6</v>
      </c>
      <c r="BM7" s="64">
        <f t="shared" si="14"/>
        <v>37.6</v>
      </c>
      <c r="BN7" s="64">
        <f t="shared" si="14"/>
        <v>30.2</v>
      </c>
      <c r="BO7" s="64">
        <f t="shared" si="14"/>
        <v>33.9</v>
      </c>
      <c r="BP7" s="61"/>
      <c r="BQ7" s="65">
        <f>BQ8</f>
        <v>1525</v>
      </c>
      <c r="BR7" s="65">
        <f t="shared" ref="BR7:BZ7" si="15">BR8</f>
        <v>-5844</v>
      </c>
      <c r="BS7" s="65">
        <f t="shared" si="15"/>
        <v>4080</v>
      </c>
      <c r="BT7" s="65">
        <f t="shared" si="15"/>
        <v>5344</v>
      </c>
      <c r="BU7" s="65">
        <f t="shared" si="15"/>
        <v>4142</v>
      </c>
      <c r="BV7" s="65">
        <f t="shared" si="15"/>
        <v>6967</v>
      </c>
      <c r="BW7" s="65">
        <f t="shared" si="15"/>
        <v>7138</v>
      </c>
      <c r="BX7" s="65">
        <f t="shared" si="15"/>
        <v>8131</v>
      </c>
      <c r="BY7" s="65">
        <f t="shared" si="15"/>
        <v>8076</v>
      </c>
      <c r="BZ7" s="65">
        <f t="shared" si="15"/>
        <v>8265</v>
      </c>
      <c r="CA7" s="63"/>
      <c r="CB7" s="64" t="s">
        <v>109</v>
      </c>
      <c r="CC7" s="64" t="s">
        <v>109</v>
      </c>
      <c r="CD7" s="64" t="s">
        <v>109</v>
      </c>
      <c r="CE7" s="64" t="s">
        <v>109</v>
      </c>
      <c r="CF7" s="64" t="s">
        <v>109</v>
      </c>
      <c r="CG7" s="64" t="s">
        <v>109</v>
      </c>
      <c r="CH7" s="64" t="s">
        <v>109</v>
      </c>
      <c r="CI7" s="64" t="s">
        <v>109</v>
      </c>
      <c r="CJ7" s="64" t="s">
        <v>109</v>
      </c>
      <c r="CK7" s="64" t="s">
        <v>107</v>
      </c>
      <c r="CL7" s="61"/>
      <c r="CM7" s="63">
        <f>CM8</f>
        <v>122282</v>
      </c>
      <c r="CN7" s="63">
        <f>CN8</f>
        <v>393</v>
      </c>
      <c r="CO7" s="64" t="s">
        <v>109</v>
      </c>
      <c r="CP7" s="64" t="s">
        <v>109</v>
      </c>
      <c r="CQ7" s="64" t="s">
        <v>109</v>
      </c>
      <c r="CR7" s="64" t="s">
        <v>109</v>
      </c>
      <c r="CS7" s="64" t="s">
        <v>109</v>
      </c>
      <c r="CT7" s="64" t="s">
        <v>109</v>
      </c>
      <c r="CU7" s="64" t="s">
        <v>109</v>
      </c>
      <c r="CV7" s="64" t="s">
        <v>109</v>
      </c>
      <c r="CW7" s="64" t="s">
        <v>109</v>
      </c>
      <c r="CX7" s="64" t="s">
        <v>107</v>
      </c>
      <c r="CY7" s="61"/>
      <c r="CZ7" s="64">
        <f>CZ8</f>
        <v>769.2</v>
      </c>
      <c r="DA7" s="64">
        <f t="shared" ref="DA7:DI7" si="16">DA8</f>
        <v>543.1</v>
      </c>
      <c r="DB7" s="64">
        <f t="shared" si="16"/>
        <v>382.2</v>
      </c>
      <c r="DC7" s="64">
        <f t="shared" si="16"/>
        <v>285.89999999999998</v>
      </c>
      <c r="DD7" s="64">
        <f t="shared" si="16"/>
        <v>259</v>
      </c>
      <c r="DE7" s="64">
        <f t="shared" si="16"/>
        <v>70.5</v>
      </c>
      <c r="DF7" s="64">
        <f t="shared" si="16"/>
        <v>59.2</v>
      </c>
      <c r="DG7" s="64">
        <f t="shared" si="16"/>
        <v>62.4</v>
      </c>
      <c r="DH7" s="64">
        <f t="shared" si="16"/>
        <v>83.1</v>
      </c>
      <c r="DI7" s="64">
        <f t="shared" si="16"/>
        <v>54.7</v>
      </c>
      <c r="DJ7" s="61"/>
      <c r="DK7" s="64">
        <f>DK8</f>
        <v>72.400000000000006</v>
      </c>
      <c r="DL7" s="64">
        <f t="shared" ref="DL7:DT7" si="17">DL8</f>
        <v>77.599999999999994</v>
      </c>
      <c r="DM7" s="64">
        <f t="shared" si="17"/>
        <v>81.599999999999994</v>
      </c>
      <c r="DN7" s="64">
        <f t="shared" si="17"/>
        <v>85.5</v>
      </c>
      <c r="DO7" s="64">
        <f t="shared" si="17"/>
        <v>84.2</v>
      </c>
      <c r="DP7" s="64">
        <f t="shared" si="17"/>
        <v>269</v>
      </c>
      <c r="DQ7" s="64">
        <f t="shared" si="17"/>
        <v>276.60000000000002</v>
      </c>
      <c r="DR7" s="64">
        <f t="shared" si="17"/>
        <v>274.8</v>
      </c>
      <c r="DS7" s="64">
        <f t="shared" si="17"/>
        <v>275.5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232122</v>
      </c>
      <c r="D8" s="67">
        <v>47</v>
      </c>
      <c r="E8" s="67">
        <v>14</v>
      </c>
      <c r="F8" s="67">
        <v>0</v>
      </c>
      <c r="G8" s="67">
        <v>3</v>
      </c>
      <c r="H8" s="67" t="s">
        <v>110</v>
      </c>
      <c r="I8" s="67" t="s">
        <v>111</v>
      </c>
      <c r="J8" s="67" t="s">
        <v>112</v>
      </c>
      <c r="K8" s="67" t="s">
        <v>113</v>
      </c>
      <c r="L8" s="67" t="s">
        <v>114</v>
      </c>
      <c r="M8" s="67" t="s">
        <v>115</v>
      </c>
      <c r="N8" s="67" t="s">
        <v>116</v>
      </c>
      <c r="O8" s="68" t="s">
        <v>117</v>
      </c>
      <c r="P8" s="69" t="s">
        <v>118</v>
      </c>
      <c r="Q8" s="69" t="s">
        <v>119</v>
      </c>
      <c r="R8" s="70">
        <v>41</v>
      </c>
      <c r="S8" s="69" t="s">
        <v>120</v>
      </c>
      <c r="T8" s="69" t="s">
        <v>121</v>
      </c>
      <c r="U8" s="70">
        <v>1933</v>
      </c>
      <c r="V8" s="70">
        <v>76</v>
      </c>
      <c r="W8" s="70">
        <v>140</v>
      </c>
      <c r="X8" s="69" t="s">
        <v>122</v>
      </c>
      <c r="Y8" s="71">
        <v>138</v>
      </c>
      <c r="Z8" s="71">
        <v>38.799999999999997</v>
      </c>
      <c r="AA8" s="71">
        <v>95.1</v>
      </c>
      <c r="AB8" s="71">
        <v>109.9</v>
      </c>
      <c r="AC8" s="71">
        <v>96</v>
      </c>
      <c r="AD8" s="71">
        <v>419.4</v>
      </c>
      <c r="AE8" s="71">
        <v>371</v>
      </c>
      <c r="AF8" s="71">
        <v>509.2</v>
      </c>
      <c r="AG8" s="71">
        <v>378.1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3.2</v>
      </c>
      <c r="AP8" s="71">
        <v>2.9</v>
      </c>
      <c r="AQ8" s="71">
        <v>6</v>
      </c>
      <c r="AR8" s="71">
        <v>3.8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22</v>
      </c>
      <c r="BA8" s="72">
        <v>16</v>
      </c>
      <c r="BB8" s="72">
        <v>21</v>
      </c>
      <c r="BC8" s="72">
        <v>17</v>
      </c>
      <c r="BD8" s="72">
        <v>15</v>
      </c>
      <c r="BE8" s="72">
        <v>17</v>
      </c>
      <c r="BF8" s="71">
        <v>29</v>
      </c>
      <c r="BG8" s="71">
        <v>-89.1</v>
      </c>
      <c r="BH8" s="71">
        <v>50</v>
      </c>
      <c r="BI8" s="71">
        <v>57.1</v>
      </c>
      <c r="BJ8" s="71">
        <v>48</v>
      </c>
      <c r="BK8" s="71">
        <v>38.200000000000003</v>
      </c>
      <c r="BL8" s="71">
        <v>34.6</v>
      </c>
      <c r="BM8" s="71">
        <v>37.6</v>
      </c>
      <c r="BN8" s="71">
        <v>30.2</v>
      </c>
      <c r="BO8" s="71">
        <v>33.9</v>
      </c>
      <c r="BP8" s="68">
        <v>20.8</v>
      </c>
      <c r="BQ8" s="72">
        <v>1525</v>
      </c>
      <c r="BR8" s="72">
        <v>-5844</v>
      </c>
      <c r="BS8" s="72">
        <v>4080</v>
      </c>
      <c r="BT8" s="73">
        <v>5344</v>
      </c>
      <c r="BU8" s="73">
        <v>4142</v>
      </c>
      <c r="BV8" s="72">
        <v>6967</v>
      </c>
      <c r="BW8" s="72">
        <v>7138</v>
      </c>
      <c r="BX8" s="72">
        <v>8131</v>
      </c>
      <c r="BY8" s="72">
        <v>8076</v>
      </c>
      <c r="BZ8" s="72">
        <v>8265</v>
      </c>
      <c r="CA8" s="70">
        <v>14290</v>
      </c>
      <c r="CB8" s="71" t="s">
        <v>114</v>
      </c>
      <c r="CC8" s="71" t="s">
        <v>114</v>
      </c>
      <c r="CD8" s="71" t="s">
        <v>114</v>
      </c>
      <c r="CE8" s="71" t="s">
        <v>114</v>
      </c>
      <c r="CF8" s="71" t="s">
        <v>114</v>
      </c>
      <c r="CG8" s="71" t="s">
        <v>114</v>
      </c>
      <c r="CH8" s="71" t="s">
        <v>114</v>
      </c>
      <c r="CI8" s="71" t="s">
        <v>114</v>
      </c>
      <c r="CJ8" s="71" t="s">
        <v>114</v>
      </c>
      <c r="CK8" s="71" t="s">
        <v>114</v>
      </c>
      <c r="CL8" s="68" t="s">
        <v>114</v>
      </c>
      <c r="CM8" s="70">
        <v>122282</v>
      </c>
      <c r="CN8" s="70">
        <v>393</v>
      </c>
      <c r="CO8" s="71" t="s">
        <v>114</v>
      </c>
      <c r="CP8" s="71" t="s">
        <v>114</v>
      </c>
      <c r="CQ8" s="71" t="s">
        <v>114</v>
      </c>
      <c r="CR8" s="71" t="s">
        <v>114</v>
      </c>
      <c r="CS8" s="71" t="s">
        <v>114</v>
      </c>
      <c r="CT8" s="71" t="s">
        <v>114</v>
      </c>
      <c r="CU8" s="71" t="s">
        <v>114</v>
      </c>
      <c r="CV8" s="71" t="s">
        <v>114</v>
      </c>
      <c r="CW8" s="71" t="s">
        <v>114</v>
      </c>
      <c r="CX8" s="71" t="s">
        <v>114</v>
      </c>
      <c r="CY8" s="68" t="s">
        <v>114</v>
      </c>
      <c r="CZ8" s="71">
        <v>769.2</v>
      </c>
      <c r="DA8" s="71">
        <v>543.1</v>
      </c>
      <c r="DB8" s="71">
        <v>382.2</v>
      </c>
      <c r="DC8" s="71">
        <v>285.89999999999998</v>
      </c>
      <c r="DD8" s="71">
        <v>259</v>
      </c>
      <c r="DE8" s="71">
        <v>70.5</v>
      </c>
      <c r="DF8" s="71">
        <v>59.2</v>
      </c>
      <c r="DG8" s="71">
        <v>62.4</v>
      </c>
      <c r="DH8" s="71">
        <v>83.1</v>
      </c>
      <c r="DI8" s="71">
        <v>54.7</v>
      </c>
      <c r="DJ8" s="68">
        <v>425.4</v>
      </c>
      <c r="DK8" s="71">
        <v>72.400000000000006</v>
      </c>
      <c r="DL8" s="71">
        <v>77.599999999999994</v>
      </c>
      <c r="DM8" s="71">
        <v>81.599999999999994</v>
      </c>
      <c r="DN8" s="71">
        <v>85.5</v>
      </c>
      <c r="DO8" s="71">
        <v>84.2</v>
      </c>
      <c r="DP8" s="71">
        <v>269</v>
      </c>
      <c r="DQ8" s="71">
        <v>276.60000000000002</v>
      </c>
      <c r="DR8" s="71">
        <v>274.8</v>
      </c>
      <c r="DS8" s="71">
        <v>275.5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123</v>
      </c>
      <c r="C10" s="78" t="s">
        <v>124</v>
      </c>
      <c r="D10" s="78" t="s">
        <v>125</v>
      </c>
      <c r="E10" s="78" t="s">
        <v>126</v>
      </c>
      <c r="F10" s="78" t="s">
        <v>127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dcterms:created xsi:type="dcterms:W3CDTF">2020-12-04T03:32:26Z</dcterms:created>
  <dcterms:modified xsi:type="dcterms:W3CDTF">2021-02-22T02:51:41Z</dcterms:modified>
  <cp:category/>
</cp:coreProperties>
</file>