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479\Desktop\"/>
    </mc:Choice>
  </mc:AlternateContent>
  <workbookProtection workbookAlgorithmName="SHA-512" workbookHashValue="cUWuWoSLu9CogRAbuEljqq1oXn/Lc/D4zXjxDqxigdrGyzUIv0by4zfgYk8FhOh1ue29QGMyKtHVa/kHm1rd5Q==" workbookSaltValue="ykQqFlXk3zKX3vfdiCiRag==" workbookSpinCount="100000" lockStructure="1"/>
  <bookViews>
    <workbookView xWindow="0" yWindow="0" windowWidth="20490" windowHeight="745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51" i="4"/>
  <c r="HJ30" i="4"/>
  <c r="CS30" i="4"/>
  <c r="BZ76" i="4"/>
  <c r="IT76" i="4"/>
  <c r="MA51" i="4"/>
  <c r="C11" i="5"/>
  <c r="D11" i="5"/>
  <c r="E11" i="5"/>
  <c r="B11" i="5"/>
  <c r="BK76" i="4" l="1"/>
  <c r="LH51" i="4"/>
  <c r="LT76" i="4"/>
  <c r="GQ51" i="4"/>
  <c r="IE76" i="4"/>
  <c r="BZ51" i="4"/>
  <c r="LH30" i="4"/>
  <c r="GQ30" i="4"/>
  <c r="BZ30" i="4"/>
  <c r="BG30" i="4"/>
  <c r="AV76" i="4"/>
  <c r="KO51" i="4"/>
  <c r="BG51" i="4"/>
  <c r="FX30" i="4"/>
  <c r="HP76" i="4"/>
  <c r="LE76" i="4"/>
  <c r="FX51" i="4"/>
  <c r="KO30" i="4"/>
  <c r="HA76" i="4"/>
  <c r="AN51" i="4"/>
  <c r="FE30" i="4"/>
  <c r="AN30" i="4"/>
  <c r="JV51" i="4"/>
  <c r="AG76" i="4"/>
  <c r="KP76" i="4"/>
  <c r="FE51" i="4"/>
  <c r="JV30" i="4"/>
  <c r="R76" i="4"/>
  <c r="KA76" i="4"/>
  <c r="EL51" i="4"/>
  <c r="JC30" i="4"/>
  <c r="GL76" i="4"/>
  <c r="JC51" i="4"/>
  <c r="U51" i="4"/>
  <c r="EL30" i="4"/>
  <c r="U30"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<sst xmlns="http://schemas.openxmlformats.org/spreadsheetml/2006/main" count="278" uniqueCount="141">
  <si>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</si>
  <si>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</si>
  <si>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</si>
  <si>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</si>
  <si>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</si>
  <si>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</si>
  <si>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</si>
  <si>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</si>
  <si>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</si>
  <si>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</si>
  <si>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</si>
  <si>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</si>
  <si>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</si>
  <si>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</si>
  <si>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</si>
  <si>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</si>
  <si>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</si>
  <si>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</si>
  <si>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</si>
  <si>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</si>
  <si>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</si>
  <si>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</si>
  <si>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</si>
  <si>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</si>
  <si>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</si>
  <si>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</si>
  <si>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</si>
  <si>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</si>
  <si>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</si>
  <si>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</si>
  <si>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</si>
  <si>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</si>
  <si>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</si>
  <si>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</si>
  <si>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</si>
  <si>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</si>
  <si>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</si>
  <si>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</si>
  <si>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</si>
  <si>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</si>
  <si>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</si>
  <si>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</si>
  <si>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</si>
  <si>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</si>
  <si>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</si>
  <si>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</si>
  <si>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</si>
  <si>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</si>
  <si>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</si>
  <si>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</si>
  <si>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</si>
  <si>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</si>
  <si>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</si>
  <si>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</si>
  <si>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</si>
  <si>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</si>
  <si>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</si>
  <si>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</si>
  <si>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</si>
  <si>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</si>
  <si>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</si>
  <si>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</si>
  <si>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</si>
  <si>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</si>
  <si>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</si>
  <si>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</si>
  <si>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</si>
  <si>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</si>
  <si>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</si>
  <si>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</si>
  <si>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</si>
  <si>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</si>
  <si>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</si>
  <si>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</si>
  <si>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</si>
  <si>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</si>
  <si>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</si>
  <si>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</si>
  <si>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</si>
  <si>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</si>
  <si>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</si>
  <si>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</si>
  <si>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</si>
  <si>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</si>
  <si>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</si>
  <si>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</si>
  <si>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</si>
  <si>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</si>
  <si>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</si>
  <si>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</si>
  <si>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</si>
  <si>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</si>
  <si>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</si>
  <si>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</si>
  <si>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</si>
  <si>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</si>
  <si>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</si>
  <si>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</si>
  <si>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</si>
  <si>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</si>
  <si>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</si>
  <si>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</si>
  <si>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</si>
  <si>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</si>
  <si>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</si>
  <si>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</si>
  <si>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</si>
  <si>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</si>
  <si>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</si>
  <si>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</si>
  <si>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</si>
  <si>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</si>
  <si>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</si>
  <si>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</si>
  <si>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</si>
  <si>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</si>
  <si>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</si>
  <si>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</si>
  <si>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</si>
  <si>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豊橋市</t>
  </si>
  <si>
    <t>松葉公園</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</si>
  <si>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</si>
  <si>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</si>
  <si>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</si>
  <si>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</si>
  <si>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</si>
  <si>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</si>
  <si>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</si>
  <si>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</si>
  <si>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</si>
  <si>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</si>
  <si>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</si>
  <si>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</si>
  <si>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</si>
  <si>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</si>
  <si>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</si>
  <si>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</si>
  <si>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・⑪稼働率は平成２７年度からほぼ横ばいであるが、値としては全国平均を大きく下回っている。これは、利用者の多くが定期券や上限料金制度を利用した長時間駐車であることが原因であると考えられる。
・周辺に民間のコインパーキングも増加していることから、これらと競合していけるよう安心・安全な使いやすい駐車場であることを積極的にＰＲし、利用増を図る必要がある。</t>
    <rPh sb="6" eb="8">
      <t>ヘイセイ</t>
    </rPh>
    <rPh sb="10" eb="12">
      <t>ネンド</t>
    </rPh>
    <rPh sb="16" eb="17">
      <t>ヨコ</t>
    </rPh>
    <rPh sb="24" eb="25">
      <t>アタイ</t>
    </rPh>
    <rPh sb="29" eb="31">
      <t>ゼンコク</t>
    </rPh>
    <rPh sb="31" eb="33">
      <t>ヘイキン</t>
    </rPh>
    <rPh sb="34" eb="35">
      <t>オオ</t>
    </rPh>
    <rPh sb="37" eb="39">
      <t>シタマワ</t>
    </rPh>
    <rPh sb="48" eb="51">
      <t>リヨウシャ</t>
    </rPh>
    <rPh sb="52" eb="53">
      <t>オオ</t>
    </rPh>
    <rPh sb="55" eb="57">
      <t>テイキ</t>
    </rPh>
    <rPh sb="57" eb="58">
      <t>ケン</t>
    </rPh>
    <rPh sb="59" eb="61">
      <t>ジョウゲン</t>
    </rPh>
    <rPh sb="61" eb="63">
      <t>リョウキン</t>
    </rPh>
    <rPh sb="63" eb="65">
      <t>セイド</t>
    </rPh>
    <rPh sb="66" eb="68">
      <t>リヨウ</t>
    </rPh>
    <rPh sb="70" eb="73">
      <t>チョウジカン</t>
    </rPh>
    <rPh sb="73" eb="75">
      <t>チュウシャ</t>
    </rPh>
    <rPh sb="81" eb="83">
      <t>ゲンイン</t>
    </rPh>
    <rPh sb="87" eb="88">
      <t>カンガ</t>
    </rPh>
    <rPh sb="95" eb="97">
      <t>シュウヘン</t>
    </rPh>
    <rPh sb="98" eb="100">
      <t>ミンカン</t>
    </rPh>
    <rPh sb="110" eb="112">
      <t>ゾウカ</t>
    </rPh>
    <rPh sb="125" eb="127">
      <t>キョウゴウ</t>
    </rPh>
    <phoneticPr fontId="5"/>
  </si>
  <si>
    <t>・⑩債務残高は償還が完了したため0となっている。
・令和２年度末に長寿命化計画を策定予定であり、点検、予防保全・改良保全等を効果的に行うことで⑧設備投資見込額の節減及び施設の長寿命化と利便性の向上を図る。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7" eb="9">
      <t>ショウカン</t>
    </rPh>
    <rPh sb="10" eb="12">
      <t>カンリョウ</t>
    </rPh>
    <rPh sb="26" eb="28">
      <t>レイワ</t>
    </rPh>
    <rPh sb="31" eb="32">
      <t>マツ</t>
    </rPh>
    <rPh sb="135" eb="136">
      <t>リツ</t>
    </rPh>
    <phoneticPr fontId="5"/>
  </si>
  <si>
    <t>・稼働率において全国平均を下回るもの、収益においては、債務の償還が完了したこともあり、今後改善していくと考えられる。この傾向を維持していくためにも、安心・安全な使いやすい駐車場であることを積極的にＰＲし、利用増を図る必要がある。
・令和２年度末に長寿命化計画及び経営戦略を策定予定である。</t>
    <rPh sb="1" eb="3">
      <t>カドウ</t>
    </rPh>
    <rPh sb="3" eb="4">
      <t>リツ</t>
    </rPh>
    <rPh sb="19" eb="21">
      <t>シュウエキ</t>
    </rPh>
    <rPh sb="27" eb="29">
      <t>サイム</t>
    </rPh>
    <rPh sb="30" eb="32">
      <t>ショウカン</t>
    </rPh>
    <rPh sb="33" eb="35">
      <t>カンリョウ</t>
    </rPh>
    <rPh sb="43" eb="45">
      <t>コンゴ</t>
    </rPh>
    <rPh sb="45" eb="47">
      <t>カイゼン</t>
    </rPh>
    <rPh sb="52" eb="53">
      <t>カンガ</t>
    </rPh>
    <rPh sb="116" eb="118">
      <t>レイワ</t>
    </rPh>
    <rPh sb="121" eb="122">
      <t>マツ</t>
    </rPh>
    <phoneticPr fontId="5"/>
  </si>
  <si>
    <t xml:space="preserve">・①収益的収支比率は前年比で大きく増加している。これは平成２６年度から導入した上限打切り料金や２４時間営業に加え、地方債償還金の減少などが要因と考えられる。依然として平均値を下回っているものの、令和元年度は黒字経営に転換した。
・⑤ＥＢＩＴＤＡは減少に転じた。駐車場周辺の民間コインパーキングの増加等から厳しい状況が続くことが想定されるため、利用増に向けた対応を検討する必要がある。
・④売上高ＧＯＰ比率は平成２７年度以降ほぼ横ばいであり、全国平均を大幅に上回っている。
・②他会計補助金比率及び③他会計補助金額はいずれも0であり、他会計からの補助は無い。
</t>
    <rPh sb="10" eb="12">
      <t>ゼンネン</t>
    </rPh>
    <rPh sb="12" eb="13">
      <t>ヒ</t>
    </rPh>
    <rPh sb="14" eb="15">
      <t>オオ</t>
    </rPh>
    <rPh sb="17" eb="19">
      <t>ゾウカ</t>
    </rPh>
    <rPh sb="54" eb="55">
      <t>クワ</t>
    </rPh>
    <rPh sb="69" eb="71">
      <t>ヨウイン</t>
    </rPh>
    <rPh sb="72" eb="73">
      <t>カンガ</t>
    </rPh>
    <rPh sb="97" eb="99">
      <t>レイワ</t>
    </rPh>
    <rPh sb="99" eb="101">
      <t>ガンネン</t>
    </rPh>
    <rPh sb="101" eb="102">
      <t>ド</t>
    </rPh>
    <rPh sb="108" eb="110">
      <t>テンカン</t>
    </rPh>
    <rPh sb="123" eb="125">
      <t>ゲンショウ</t>
    </rPh>
    <rPh sb="126" eb="127">
      <t>テン</t>
    </rPh>
    <rPh sb="130" eb="133">
      <t>チュウシャジョウ</t>
    </rPh>
    <rPh sb="133" eb="135">
      <t>シュウヘン</t>
    </rPh>
    <rPh sb="136" eb="138">
      <t>ミンカン</t>
    </rPh>
    <rPh sb="147" eb="149">
      <t>ゾウカ</t>
    </rPh>
    <rPh sb="149" eb="150">
      <t>トウ</t>
    </rPh>
    <rPh sb="152" eb="153">
      <t>キビ</t>
    </rPh>
    <rPh sb="155" eb="157">
      <t>ジョウキョウ</t>
    </rPh>
    <rPh sb="158" eb="159">
      <t>ツヅ</t>
    </rPh>
    <rPh sb="163" eb="165">
      <t>ソウテイ</t>
    </rPh>
    <rPh sb="171" eb="173">
      <t>リヨウ</t>
    </rPh>
    <rPh sb="173" eb="174">
      <t>ゾウ</t>
    </rPh>
    <rPh sb="175" eb="176">
      <t>ム</t>
    </rPh>
    <rPh sb="178" eb="180">
      <t>タイオウ</t>
    </rPh>
    <rPh sb="181" eb="183">
      <t>ケントウ</t>
    </rPh>
    <rPh sb="185" eb="187">
      <t>ヒツヨウ</t>
    </rPh>
    <rPh sb="209" eb="211">
      <t>イコウ</t>
    </rPh>
    <rPh sb="213" eb="214">
      <t>ヨコ</t>
    </rPh>
    <rPh sb="220" eb="222">
      <t>ゼンコク</t>
    </rPh>
    <rPh sb="222" eb="224">
      <t>ヘイキン</t>
    </rPh>
    <rPh sb="225" eb="227">
      <t>オオハバ</t>
    </rPh>
    <rPh sb="228" eb="23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</si>
</sst>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38</c:v>
                </c:pt>
                <c:pt idx="1">
                  <c:v>51.5</c:v>
                </c:pt>
                <c:pt idx="2">
                  <c:v>73.599999999999994</c:v>
                </c:pt>
                <c:pt idx="3">
                  <c:v>81.099999999999994</c:v>
                </c:pt>
                <c:pt idx="4">
                  <c:v>114.8</c:v>
                </c:pt>
              </c:numCache>
            </c:numRef>
          </c:val>
          <c:extLst xmlns:c16r2="http://schemas.microsoft.com/office/drawing/2015/06/chart">
            <c:ext xmlns:c16="http://schemas.microsoft.com/office/drawing/2014/chart" uri="{C3380CC4-5D6E-409C-BE32-E72D297353CC}">
              <c16:uniqueId val="{00000000-BD1F-4D5E-AC7B-87FEAFF8719C}"/>
            </c:ext>
          </c:extLst>
        </c:ser>
        <c:dLbls>
          <c:showLegendKey val="0"/>
          <c:showVal val="0"/>
          <c:showCatName val="0"/>
          <c:showSerName val="0"/>
          <c:showPercent val="0"/>
          <c:showBubbleSize val="0"/>
        </c:dLbls>
        <c:gapWidth val="150"/>
        <c:axId val="28619808"/>
        <c:axId val="26188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BD1F-4D5E-AC7B-87FEAFF8719C}"/>
            </c:ext>
          </c:extLst>
        </c:ser>
        <c:dLbls>
          <c:showLegendKey val="0"/>
          <c:showVal val="0"/>
          <c:showCatName val="0"/>
          <c:showSerName val="0"/>
          <c:showPercent val="0"/>
          <c:showBubbleSize val="0"/>
        </c:dLbls>
        <c:marker val="1"/>
        <c:smooth val="0"/>
        <c:axId val="28619808"/>
        <c:axId val="261883976"/>
      </c:lineChart>
      <c:catAx>
        <c:axId val="28619808"/>
        <c:scaling>
          <c:orientation val="minMax"/>
        </c:scaling>
        <c:delete val="1"/>
        <c:axPos val="b"/>
        <c:numFmt formatCode="General" sourceLinked="1"/>
        <c:majorTickMark val="none"/>
        <c:minorTickMark val="none"/>
        <c:tickLblPos val="none"/>
        <c:crossAx val="261883976"/>
        <c:crosses val="autoZero"/>
        <c:auto val="1"/>
        <c:lblAlgn val="ctr"/>
        <c:lblOffset val="100"/>
        <c:noMultiLvlLbl val="1"/>
      </c:catAx>
      <c:valAx>
        <c:axId val="26188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61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330.2</c:v>
                </c:pt>
                <c:pt idx="1">
                  <c:v>197.8</c:v>
                </c:pt>
                <c:pt idx="2">
                  <c:v>100.3</c:v>
                </c:pt>
                <c:pt idx="3">
                  <c:v>29.9</c:v>
                </c:pt>
                <c:pt idx="4">
                  <c:v>0</c:v>
                </c:pt>
              </c:numCache>
            </c:numRef>
          </c:val>
          <c:extLst xmlns:c16r2="http://schemas.microsoft.com/office/drawing/2015/06/chart">
            <c:ext xmlns:c16="http://schemas.microsoft.com/office/drawing/2014/chart" uri="{C3380CC4-5D6E-409C-BE32-E72D297353CC}">
              <c16:uniqueId val="{00000000-FF6F-40C9-A3E5-7B147106A240}"/>
            </c:ext>
          </c:extLst>
        </c:ser>
        <c:dLbls>
          <c:showLegendKey val="0"/>
          <c:showVal val="0"/>
          <c:showCatName val="0"/>
          <c:showSerName val="0"/>
          <c:showPercent val="0"/>
          <c:showBubbleSize val="0"/>
        </c:dLbls>
        <c:gapWidth val="150"/>
        <c:axId val="261881624"/>
        <c:axId val="26188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FF6F-40C9-A3E5-7B147106A240}"/>
            </c:ext>
          </c:extLst>
        </c:ser>
        <c:dLbls>
          <c:showLegendKey val="0"/>
          <c:showVal val="0"/>
          <c:showCatName val="0"/>
          <c:showSerName val="0"/>
          <c:showPercent val="0"/>
          <c:showBubbleSize val="0"/>
        </c:dLbls>
        <c:marker val="1"/>
        <c:smooth val="0"/>
        <c:axId val="261881624"/>
        <c:axId val="261882800"/>
      </c:lineChart>
      <c:catAx>
        <c:axId val="261881624"/>
        <c:scaling>
          <c:orientation val="minMax"/>
        </c:scaling>
        <c:delete val="1"/>
        <c:axPos val="b"/>
        <c:numFmt formatCode="General" sourceLinked="1"/>
        <c:majorTickMark val="none"/>
        <c:minorTickMark val="none"/>
        <c:tickLblPos val="none"/>
        <c:crossAx val="261882800"/>
        <c:crosses val="autoZero"/>
        <c:auto val="1"/>
        <c:lblAlgn val="ctr"/>
        <c:lblOffset val="100"/>
        <c:noMultiLvlLbl val="1"/>
      </c:catAx>
      <c:valAx>
        <c:axId val="26188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8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208-40AC-8B59-77E13C5EFCFE}"/>
            </c:ext>
          </c:extLst>
        </c:ser>
        <c:dLbls>
          <c:showLegendKey val="0"/>
          <c:showVal val="0"/>
          <c:showCatName val="0"/>
          <c:showSerName val="0"/>
          <c:showPercent val="0"/>
          <c:showBubbleSize val="0"/>
        </c:dLbls>
        <c:gapWidth val="150"/>
        <c:axId val="261881232"/>
        <c:axId val="26188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208-40AC-8B59-77E13C5EFCFE}"/>
            </c:ext>
          </c:extLst>
        </c:ser>
        <c:dLbls>
          <c:showLegendKey val="0"/>
          <c:showVal val="0"/>
          <c:showCatName val="0"/>
          <c:showSerName val="0"/>
          <c:showPercent val="0"/>
          <c:showBubbleSize val="0"/>
        </c:dLbls>
        <c:marker val="1"/>
        <c:smooth val="0"/>
        <c:axId val="261881232"/>
        <c:axId val="261884368"/>
      </c:lineChart>
      <c:catAx>
        <c:axId val="261881232"/>
        <c:scaling>
          <c:orientation val="minMax"/>
        </c:scaling>
        <c:delete val="1"/>
        <c:axPos val="b"/>
        <c:numFmt formatCode="General" sourceLinked="1"/>
        <c:majorTickMark val="none"/>
        <c:minorTickMark val="none"/>
        <c:tickLblPos val="none"/>
        <c:crossAx val="261884368"/>
        <c:crosses val="autoZero"/>
        <c:auto val="1"/>
        <c:lblAlgn val="ctr"/>
        <c:lblOffset val="100"/>
        <c:noMultiLvlLbl val="1"/>
      </c:catAx>
      <c:valAx>
        <c:axId val="26188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8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C74-4FC0-A28E-F8577B05E049}"/>
            </c:ext>
          </c:extLst>
        </c:ser>
        <c:dLbls>
          <c:showLegendKey val="0"/>
          <c:showVal val="0"/>
          <c:showCatName val="0"/>
          <c:showSerName val="0"/>
          <c:showPercent val="0"/>
          <c:showBubbleSize val="0"/>
        </c:dLbls>
        <c:gapWidth val="150"/>
        <c:axId val="261883192"/>
        <c:axId val="2618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C74-4FC0-A28E-F8577B05E049}"/>
            </c:ext>
          </c:extLst>
        </c:ser>
        <c:dLbls>
          <c:showLegendKey val="0"/>
          <c:showVal val="0"/>
          <c:showCatName val="0"/>
          <c:showSerName val="0"/>
          <c:showPercent val="0"/>
          <c:showBubbleSize val="0"/>
        </c:dLbls>
        <c:marker val="1"/>
        <c:smooth val="0"/>
        <c:axId val="261883192"/>
        <c:axId val="261883584"/>
      </c:lineChart>
      <c:catAx>
        <c:axId val="261883192"/>
        <c:scaling>
          <c:orientation val="minMax"/>
        </c:scaling>
        <c:delete val="1"/>
        <c:axPos val="b"/>
        <c:numFmt formatCode="General" sourceLinked="1"/>
        <c:majorTickMark val="none"/>
        <c:minorTickMark val="none"/>
        <c:tickLblPos val="none"/>
        <c:crossAx val="261883584"/>
        <c:crosses val="autoZero"/>
        <c:auto val="1"/>
        <c:lblAlgn val="ctr"/>
        <c:lblOffset val="100"/>
        <c:noMultiLvlLbl val="1"/>
      </c:catAx>
      <c:valAx>
        <c:axId val="2618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8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51-43E7-9306-E35D68A608F8}"/>
            </c:ext>
          </c:extLst>
        </c:ser>
        <c:dLbls>
          <c:showLegendKey val="0"/>
          <c:showVal val="0"/>
          <c:showCatName val="0"/>
          <c:showSerName val="0"/>
          <c:showPercent val="0"/>
          <c:showBubbleSize val="0"/>
        </c:dLbls>
        <c:gapWidth val="150"/>
        <c:axId val="435202416"/>
        <c:axId val="4352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C051-43E7-9306-E35D68A608F8}"/>
            </c:ext>
          </c:extLst>
        </c:ser>
        <c:dLbls>
          <c:showLegendKey val="0"/>
          <c:showVal val="0"/>
          <c:showCatName val="0"/>
          <c:showSerName val="0"/>
          <c:showPercent val="0"/>
          <c:showBubbleSize val="0"/>
        </c:dLbls>
        <c:marker val="1"/>
        <c:smooth val="0"/>
        <c:axId val="435202416"/>
        <c:axId val="435203200"/>
      </c:lineChart>
      <c:catAx>
        <c:axId val="435202416"/>
        <c:scaling>
          <c:orientation val="minMax"/>
        </c:scaling>
        <c:delete val="1"/>
        <c:axPos val="b"/>
        <c:numFmt formatCode="General" sourceLinked="1"/>
        <c:majorTickMark val="none"/>
        <c:minorTickMark val="none"/>
        <c:tickLblPos val="none"/>
        <c:crossAx val="435203200"/>
        <c:crosses val="autoZero"/>
        <c:auto val="1"/>
        <c:lblAlgn val="ctr"/>
        <c:lblOffset val="100"/>
        <c:noMultiLvlLbl val="1"/>
      </c:catAx>
      <c:valAx>
        <c:axId val="4352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20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F4-4B19-AF4A-AFDA7F2A378A}"/>
            </c:ext>
          </c:extLst>
        </c:ser>
        <c:dLbls>
          <c:showLegendKey val="0"/>
          <c:showVal val="0"/>
          <c:showCatName val="0"/>
          <c:showSerName val="0"/>
          <c:showPercent val="0"/>
          <c:showBubbleSize val="0"/>
        </c:dLbls>
        <c:gapWidth val="150"/>
        <c:axId val="435200848"/>
        <c:axId val="4352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E0F4-4B19-AF4A-AFDA7F2A378A}"/>
            </c:ext>
          </c:extLst>
        </c:ser>
        <c:dLbls>
          <c:showLegendKey val="0"/>
          <c:showVal val="0"/>
          <c:showCatName val="0"/>
          <c:showSerName val="0"/>
          <c:showPercent val="0"/>
          <c:showBubbleSize val="0"/>
        </c:dLbls>
        <c:marker val="1"/>
        <c:smooth val="0"/>
        <c:axId val="435200848"/>
        <c:axId val="435201240"/>
      </c:lineChart>
      <c:catAx>
        <c:axId val="435200848"/>
        <c:scaling>
          <c:orientation val="minMax"/>
        </c:scaling>
        <c:delete val="1"/>
        <c:axPos val="b"/>
        <c:numFmt formatCode="General" sourceLinked="1"/>
        <c:majorTickMark val="none"/>
        <c:minorTickMark val="none"/>
        <c:tickLblPos val="none"/>
        <c:crossAx val="435201240"/>
        <c:crosses val="autoZero"/>
        <c:auto val="1"/>
        <c:lblAlgn val="ctr"/>
        <c:lblOffset val="100"/>
        <c:noMultiLvlLbl val="1"/>
      </c:catAx>
      <c:valAx>
        <c:axId val="435201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20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99.1</c:v>
                </c:pt>
                <c:pt idx="1">
                  <c:v>101.9</c:v>
                </c:pt>
                <c:pt idx="2">
                  <c:v>107</c:v>
                </c:pt>
                <c:pt idx="3">
                  <c:v>108.4</c:v>
                </c:pt>
                <c:pt idx="4">
                  <c:v>100.5</c:v>
                </c:pt>
              </c:numCache>
            </c:numRef>
          </c:val>
          <c:extLst xmlns:c16r2="http://schemas.microsoft.com/office/drawing/2015/06/chart">
            <c:ext xmlns:c16="http://schemas.microsoft.com/office/drawing/2014/chart" uri="{C3380CC4-5D6E-409C-BE32-E72D297353CC}">
              <c16:uniqueId val="{00000000-1FA1-4EF0-94FD-26E3DB68AB0A}"/>
            </c:ext>
          </c:extLst>
        </c:ser>
        <c:dLbls>
          <c:showLegendKey val="0"/>
          <c:showVal val="0"/>
          <c:showCatName val="0"/>
          <c:showSerName val="0"/>
          <c:showPercent val="0"/>
          <c:showBubbleSize val="0"/>
        </c:dLbls>
        <c:gapWidth val="150"/>
        <c:axId val="435203592"/>
        <c:axId val="4352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1FA1-4EF0-94FD-26E3DB68AB0A}"/>
            </c:ext>
          </c:extLst>
        </c:ser>
        <c:dLbls>
          <c:showLegendKey val="0"/>
          <c:showVal val="0"/>
          <c:showCatName val="0"/>
          <c:showSerName val="0"/>
          <c:showPercent val="0"/>
          <c:showBubbleSize val="0"/>
        </c:dLbls>
        <c:marker val="1"/>
        <c:smooth val="0"/>
        <c:axId val="435203592"/>
        <c:axId val="435201632"/>
      </c:lineChart>
      <c:catAx>
        <c:axId val="435203592"/>
        <c:scaling>
          <c:orientation val="minMax"/>
        </c:scaling>
        <c:delete val="1"/>
        <c:axPos val="b"/>
        <c:numFmt formatCode="General" sourceLinked="1"/>
        <c:majorTickMark val="none"/>
        <c:minorTickMark val="none"/>
        <c:tickLblPos val="none"/>
        <c:crossAx val="435201632"/>
        <c:crosses val="autoZero"/>
        <c:auto val="1"/>
        <c:lblAlgn val="ctr"/>
        <c:lblOffset val="100"/>
        <c:noMultiLvlLbl val="1"/>
      </c:catAx>
      <c:valAx>
        <c:axId val="43520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20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46.2</c:v>
                </c:pt>
                <c:pt idx="1">
                  <c:v>44.3</c:v>
                </c:pt>
                <c:pt idx="2">
                  <c:v>49.9</c:v>
                </c:pt>
                <c:pt idx="3">
                  <c:v>51.4</c:v>
                </c:pt>
                <c:pt idx="4">
                  <c:v>47.3</c:v>
                </c:pt>
              </c:numCache>
            </c:numRef>
          </c:val>
          <c:extLst xmlns:c16r2="http://schemas.microsoft.com/office/drawing/2015/06/chart">
            <c:ext xmlns:c16="http://schemas.microsoft.com/office/drawing/2014/chart" uri="{C3380CC4-5D6E-409C-BE32-E72D297353CC}">
              <c16:uniqueId val="{00000000-4B9B-4217-A7D3-3C3E9FC6D36E}"/>
            </c:ext>
          </c:extLst>
        </c:ser>
        <c:dLbls>
          <c:showLegendKey val="0"/>
          <c:showVal val="0"/>
          <c:showCatName val="0"/>
          <c:showSerName val="0"/>
          <c:showPercent val="0"/>
          <c:showBubbleSize val="0"/>
        </c:dLbls>
        <c:gapWidth val="150"/>
        <c:axId val="361829112"/>
        <c:axId val="36183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4B9B-4217-A7D3-3C3E9FC6D36E}"/>
            </c:ext>
          </c:extLst>
        </c:ser>
        <c:dLbls>
          <c:showLegendKey val="0"/>
          <c:showVal val="0"/>
          <c:showCatName val="0"/>
          <c:showSerName val="0"/>
          <c:showPercent val="0"/>
          <c:showBubbleSize val="0"/>
        </c:dLbls>
        <c:marker val="1"/>
        <c:smooth val="0"/>
        <c:axId val="361829112"/>
        <c:axId val="361830288"/>
      </c:lineChart>
      <c:catAx>
        <c:axId val="361829112"/>
        <c:scaling>
          <c:orientation val="minMax"/>
        </c:scaling>
        <c:delete val="1"/>
        <c:axPos val="b"/>
        <c:numFmt formatCode="General" sourceLinked="1"/>
        <c:majorTickMark val="none"/>
        <c:minorTickMark val="none"/>
        <c:tickLblPos val="none"/>
        <c:crossAx val="361830288"/>
        <c:crosses val="autoZero"/>
        <c:auto val="1"/>
        <c:lblAlgn val="ctr"/>
        <c:lblOffset val="100"/>
        <c:noMultiLvlLbl val="1"/>
      </c:catAx>
      <c:valAx>
        <c:axId val="36183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2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19491</c:v>
                </c:pt>
                <c:pt idx="1">
                  <c:v>19412</c:v>
                </c:pt>
                <c:pt idx="2">
                  <c:v>24618</c:v>
                </c:pt>
                <c:pt idx="3">
                  <c:v>25682</c:v>
                </c:pt>
                <c:pt idx="4">
                  <c:v>23146</c:v>
                </c:pt>
              </c:numCache>
            </c:numRef>
          </c:val>
          <c:extLst xmlns:c16r2="http://schemas.microsoft.com/office/drawing/2015/06/chart">
            <c:ext xmlns:c16="http://schemas.microsoft.com/office/drawing/2014/chart" uri="{C3380CC4-5D6E-409C-BE32-E72D297353CC}">
              <c16:uniqueId val="{00000000-785C-4CA1-815B-FB561103AE3B}"/>
            </c:ext>
          </c:extLst>
        </c:ser>
        <c:dLbls>
          <c:showLegendKey val="0"/>
          <c:showVal val="0"/>
          <c:showCatName val="0"/>
          <c:showSerName val="0"/>
          <c:showPercent val="0"/>
          <c:showBubbleSize val="0"/>
        </c:dLbls>
        <c:gapWidth val="150"/>
        <c:axId val="361829504"/>
        <c:axId val="3618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785C-4CA1-815B-FB561103AE3B}"/>
            </c:ext>
          </c:extLst>
        </c:ser>
        <c:dLbls>
          <c:showLegendKey val="0"/>
          <c:showVal val="0"/>
          <c:showCatName val="0"/>
          <c:showSerName val="0"/>
          <c:showPercent val="0"/>
          <c:showBubbleSize val="0"/>
        </c:dLbls>
        <c:marker val="1"/>
        <c:smooth val="0"/>
        <c:axId val="361829504"/>
        <c:axId val="361827544"/>
      </c:lineChart>
      <c:catAx>
        <c:axId val="361829504"/>
        <c:scaling>
          <c:orientation val="minMax"/>
        </c:scaling>
        <c:delete val="1"/>
        <c:axPos val="b"/>
        <c:numFmt formatCode="General" sourceLinked="1"/>
        <c:majorTickMark val="none"/>
        <c:minorTickMark val="none"/>
        <c:tickLblPos val="none"/>
        <c:crossAx val="361827544"/>
        <c:crosses val="autoZero"/>
        <c:auto val="1"/>
        <c:lblAlgn val="ctr"/>
        <c:lblOffset val="100"/>
        <c:noMultiLvlLbl val="1"/>
      </c:catAx>
      <c:valAx>
        <c:axId val="361827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8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松葉公園</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38</v>
      </c>
      <c r="V31" s="118"/>
      <c r="W31" s="118"/>
      <c r="X31" s="118"/>
      <c r="Y31" s="118"/>
      <c r="Z31" s="118"/>
      <c r="AA31" s="118"/>
      <c r="AB31" s="118"/>
      <c r="AC31" s="118"/>
      <c r="AD31" s="118"/>
      <c r="AE31" s="118"/>
      <c r="AF31" s="118"/>
      <c r="AG31" s="118"/>
      <c r="AH31" s="118"/>
      <c r="AI31" s="118"/>
      <c r="AJ31" s="118"/>
      <c r="AK31" s="118"/>
      <c r="AL31" s="118"/>
      <c r="AM31" s="118"/>
      <c r="AN31" s="118">
        <f>データ!Z7</f>
        <v>51.5</v>
      </c>
      <c r="AO31" s="118"/>
      <c r="AP31" s="118"/>
      <c r="AQ31" s="118"/>
      <c r="AR31" s="118"/>
      <c r="AS31" s="118"/>
      <c r="AT31" s="118"/>
      <c r="AU31" s="118"/>
      <c r="AV31" s="118"/>
      <c r="AW31" s="118"/>
      <c r="AX31" s="118"/>
      <c r="AY31" s="118"/>
      <c r="AZ31" s="118"/>
      <c r="BA31" s="118"/>
      <c r="BB31" s="118"/>
      <c r="BC31" s="118"/>
      <c r="BD31" s="118"/>
      <c r="BE31" s="118"/>
      <c r="BF31" s="118"/>
      <c r="BG31" s="118">
        <f>データ!AA7</f>
        <v>73.599999999999994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81.099999999999994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114.8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99.1</v>
      </c>
      <c r="JD31" s="120"/>
      <c r="JE31" s="120"/>
      <c r="JF31" s="120"/>
      <c r="JG31" s="120"/>
      <c r="JH31" s="120"/>
      <c r="JI31" s="120"/>
      <c r="JJ31" s="120"/>
      <c r="JK31" s="120"/>
      <c r="JL31" s="120"/>
      <c r="JM31" s="120"/>
      <c r="JN31" s="120"/>
      <c r="JO31" s="120"/>
      <c r="JP31" s="120"/>
      <c r="JQ31" s="120"/>
      <c r="JR31" s="120"/>
      <c r="JS31" s="120"/>
      <c r="JT31" s="120"/>
      <c r="JU31" s="121"/>
      <c r="JV31" s="119">
        <f>データ!DL7</f>
        <v>101.9</v>
      </c>
      <c r="JW31" s="120"/>
      <c r="JX31" s="120"/>
      <c r="JY31" s="120"/>
      <c r="JZ31" s="120"/>
      <c r="KA31" s="120"/>
      <c r="KB31" s="120"/>
      <c r="KC31" s="120"/>
      <c r="KD31" s="120"/>
      <c r="KE31" s="120"/>
      <c r="KF31" s="120"/>
      <c r="KG31" s="120"/>
      <c r="KH31" s="120"/>
      <c r="KI31" s="120"/>
      <c r="KJ31" s="120"/>
      <c r="KK31" s="120"/>
      <c r="KL31" s="120"/>
      <c r="KM31" s="120"/>
      <c r="KN31" s="121"/>
      <c r="KO31" s="119">
        <f>データ!DM7</f>
        <v>107</v>
      </c>
      <c r="KP31" s="120"/>
      <c r="KQ31" s="120"/>
      <c r="KR31" s="120"/>
      <c r="KS31" s="120"/>
      <c r="KT31" s="120"/>
      <c r="KU31" s="120"/>
      <c r="KV31" s="120"/>
      <c r="KW31" s="120"/>
      <c r="KX31" s="120"/>
      <c r="KY31" s="120"/>
      <c r="KZ31" s="120"/>
      <c r="LA31" s="120"/>
      <c r="LB31" s="120"/>
      <c r="LC31" s="120"/>
      <c r="LD31" s="120"/>
      <c r="LE31" s="120"/>
      <c r="LF31" s="120"/>
      <c r="LG31" s="121"/>
      <c r="LH31" s="119">
        <f>データ!DN7</f>
        <v>108.4</v>
      </c>
      <c r="LI31" s="120"/>
      <c r="LJ31" s="120"/>
      <c r="LK31" s="120"/>
      <c r="LL31" s="120"/>
      <c r="LM31" s="120"/>
      <c r="LN31" s="120"/>
      <c r="LO31" s="120"/>
      <c r="LP31" s="120"/>
      <c r="LQ31" s="120"/>
      <c r="LR31" s="120"/>
      <c r="LS31" s="120"/>
      <c r="LT31" s="120"/>
      <c r="LU31" s="120"/>
      <c r="LV31" s="120"/>
      <c r="LW31" s="120"/>
      <c r="LX31" s="120"/>
      <c r="LY31" s="120"/>
      <c r="LZ31" s="121"/>
      <c r="MA31" s="119">
        <f>データ!DO7</f>
        <v>100.5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46.2</v>
      </c>
      <c r="EM52" s="118"/>
      <c r="EN52" s="118"/>
      <c r="EO52" s="118"/>
      <c r="EP52" s="118"/>
      <c r="EQ52" s="118"/>
      <c r="ER52" s="118"/>
      <c r="ES52" s="118"/>
      <c r="ET52" s="118"/>
      <c r="EU52" s="118"/>
      <c r="EV52" s="118"/>
      <c r="EW52" s="118"/>
      <c r="EX52" s="118"/>
      <c r="EY52" s="118"/>
      <c r="EZ52" s="118"/>
      <c r="FA52" s="118"/>
      <c r="FB52" s="118"/>
      <c r="FC52" s="118"/>
      <c r="FD52" s="118"/>
      <c r="FE52" s="118">
        <f>データ!BG7</f>
        <v>44.3</v>
      </c>
      <c r="FF52" s="118"/>
      <c r="FG52" s="118"/>
      <c r="FH52" s="118"/>
      <c r="FI52" s="118"/>
      <c r="FJ52" s="118"/>
      <c r="FK52" s="118"/>
      <c r="FL52" s="118"/>
      <c r="FM52" s="118"/>
      <c r="FN52" s="118"/>
      <c r="FO52" s="118"/>
      <c r="FP52" s="118"/>
      <c r="FQ52" s="118"/>
      <c r="FR52" s="118"/>
      <c r="FS52" s="118"/>
      <c r="FT52" s="118"/>
      <c r="FU52" s="118"/>
      <c r="FV52" s="118"/>
      <c r="FW52" s="118"/>
      <c r="FX52" s="118">
        <f>データ!BH7</f>
        <v>49.9</v>
      </c>
      <c r="FY52" s="118"/>
      <c r="FZ52" s="118"/>
      <c r="GA52" s="118"/>
      <c r="GB52" s="118"/>
      <c r="GC52" s="118"/>
      <c r="GD52" s="118"/>
      <c r="GE52" s="118"/>
      <c r="GF52" s="118"/>
      <c r="GG52" s="118"/>
      <c r="GH52" s="118"/>
      <c r="GI52" s="118"/>
      <c r="GJ52" s="118"/>
      <c r="GK52" s="118"/>
      <c r="GL52" s="118"/>
      <c r="GM52" s="118"/>
      <c r="GN52" s="118"/>
      <c r="GO52" s="118"/>
      <c r="GP52" s="118"/>
      <c r="GQ52" s="118">
        <f>データ!BI7</f>
        <v>51.4</v>
      </c>
      <c r="GR52" s="118"/>
      <c r="GS52" s="118"/>
      <c r="GT52" s="118"/>
      <c r="GU52" s="118"/>
      <c r="GV52" s="118"/>
      <c r="GW52" s="118"/>
      <c r="GX52" s="118"/>
      <c r="GY52" s="118"/>
      <c r="GZ52" s="118"/>
      <c r="HA52" s="118"/>
      <c r="HB52" s="118"/>
      <c r="HC52" s="118"/>
      <c r="HD52" s="118"/>
      <c r="HE52" s="118"/>
      <c r="HF52" s="118"/>
      <c r="HG52" s="118"/>
      <c r="HH52" s="118"/>
      <c r="HI52" s="118"/>
      <c r="HJ52" s="118">
        <f>データ!BJ7</f>
        <v>47.3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19491</v>
      </c>
      <c r="JD52" s="125"/>
      <c r="JE52" s="125"/>
      <c r="JF52" s="125"/>
      <c r="JG52" s="125"/>
      <c r="JH52" s="125"/>
      <c r="JI52" s="125"/>
      <c r="JJ52" s="125"/>
      <c r="JK52" s="125"/>
      <c r="JL52" s="125"/>
      <c r="JM52" s="125"/>
      <c r="JN52" s="125"/>
      <c r="JO52" s="125"/>
      <c r="JP52" s="125"/>
      <c r="JQ52" s="125"/>
      <c r="JR52" s="125"/>
      <c r="JS52" s="125"/>
      <c r="JT52" s="125"/>
      <c r="JU52" s="125"/>
      <c r="JV52" s="125">
        <f>データ!BR7</f>
        <v>19412</v>
      </c>
      <c r="JW52" s="125"/>
      <c r="JX52" s="125"/>
      <c r="JY52" s="125"/>
      <c r="JZ52" s="125"/>
      <c r="KA52" s="125"/>
      <c r="KB52" s="125"/>
      <c r="KC52" s="125"/>
      <c r="KD52" s="125"/>
      <c r="KE52" s="125"/>
      <c r="KF52" s="125"/>
      <c r="KG52" s="125"/>
      <c r="KH52" s="125"/>
      <c r="KI52" s="125"/>
      <c r="KJ52" s="125"/>
      <c r="KK52" s="125"/>
      <c r="KL52" s="125"/>
      <c r="KM52" s="125"/>
      <c r="KN52" s="125"/>
      <c r="KO52" s="125">
        <f>データ!BS7</f>
        <v>24618</v>
      </c>
      <c r="KP52" s="125"/>
      <c r="KQ52" s="125"/>
      <c r="KR52" s="125"/>
      <c r="KS52" s="125"/>
      <c r="KT52" s="125"/>
      <c r="KU52" s="125"/>
      <c r="KV52" s="125"/>
      <c r="KW52" s="125"/>
      <c r="KX52" s="125"/>
      <c r="KY52" s="125"/>
      <c r="KZ52" s="125"/>
      <c r="LA52" s="125"/>
      <c r="LB52" s="125"/>
      <c r="LC52" s="125"/>
      <c r="LD52" s="125"/>
      <c r="LE52" s="125"/>
      <c r="LF52" s="125"/>
      <c r="LG52" s="125"/>
      <c r="LH52" s="125">
        <f>データ!BT7</f>
        <v>25682</v>
      </c>
      <c r="LI52" s="125"/>
      <c r="LJ52" s="125"/>
      <c r="LK52" s="125"/>
      <c r="LL52" s="125"/>
      <c r="LM52" s="125"/>
      <c r="LN52" s="125"/>
      <c r="LO52" s="125"/>
      <c r="LP52" s="125"/>
      <c r="LQ52" s="125"/>
      <c r="LR52" s="125"/>
      <c r="LS52" s="125"/>
      <c r="LT52" s="125"/>
      <c r="LU52" s="125"/>
      <c r="LV52" s="125"/>
      <c r="LW52" s="125"/>
      <c r="LX52" s="125"/>
      <c r="LY52" s="125"/>
      <c r="LZ52" s="125"/>
      <c r="MA52" s="125">
        <f>データ!BU7</f>
        <v>23146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876612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28700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330.2</v>
      </c>
      <c r="KB77" s="120"/>
      <c r="KC77" s="120"/>
      <c r="KD77" s="120"/>
      <c r="KE77" s="120"/>
      <c r="KF77" s="120"/>
      <c r="KG77" s="120"/>
      <c r="KH77" s="120"/>
      <c r="KI77" s="120"/>
      <c r="KJ77" s="120"/>
      <c r="KK77" s="120"/>
      <c r="KL77" s="120"/>
      <c r="KM77" s="120"/>
      <c r="KN77" s="120"/>
      <c r="KO77" s="121"/>
      <c r="KP77" s="119">
        <f>データ!DA7</f>
        <v>197.8</v>
      </c>
      <c r="KQ77" s="120"/>
      <c r="KR77" s="120"/>
      <c r="KS77" s="120"/>
      <c r="KT77" s="120"/>
      <c r="KU77" s="120"/>
      <c r="KV77" s="120"/>
      <c r="KW77" s="120"/>
      <c r="KX77" s="120"/>
      <c r="KY77" s="120"/>
      <c r="KZ77" s="120"/>
      <c r="LA77" s="120"/>
      <c r="LB77" s="120"/>
      <c r="LC77" s="120"/>
      <c r="LD77" s="121"/>
      <c r="LE77" s="119">
        <f>データ!DB7</f>
        <v>100.3</v>
      </c>
      <c r="LF77" s="120"/>
      <c r="LG77" s="120"/>
      <c r="LH77" s="120"/>
      <c r="LI77" s="120"/>
      <c r="LJ77" s="120"/>
      <c r="LK77" s="120"/>
      <c r="LL77" s="120"/>
      <c r="LM77" s="120"/>
      <c r="LN77" s="120"/>
      <c r="LO77" s="120"/>
      <c r="LP77" s="120"/>
      <c r="LQ77" s="120"/>
      <c r="LR77" s="120"/>
      <c r="LS77" s="121"/>
      <c r="LT77" s="119">
        <f>データ!DC7</f>
        <v>29.9</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osH13nLRzk0Tf9vi97PL2S+dcjWPvNpM0LMXwf6C5UEpuaSq0uKlstRWphKHauk2U/PekB2yldTGiuJAQZbig==" saltValue="rraQ8SnopsWCqVCU+cCtX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103</v>
      </c>
      <c r="AV5" s="59" t="s">
        <v>90</v>
      </c>
      <c r="AW5" s="59" t="s">
        <v>104</v>
      </c>
      <c r="AX5" s="59" t="s">
        <v>92</v>
      </c>
      <c r="AY5" s="59" t="s">
        <v>105</v>
      </c>
      <c r="AZ5" s="59" t="s">
        <v>94</v>
      </c>
      <c r="BA5" s="59" t="s">
        <v>95</v>
      </c>
      <c r="BB5" s="59" t="s">
        <v>96</v>
      </c>
      <c r="BC5" s="59" t="s">
        <v>97</v>
      </c>
      <c r="BD5" s="59" t="s">
        <v>98</v>
      </c>
      <c r="BE5" s="59" t="s">
        <v>99</v>
      </c>
      <c r="BF5" s="59" t="s">
        <v>103</v>
      </c>
      <c r="BG5" s="59" t="s">
        <v>106</v>
      </c>
      <c r="BH5" s="59" t="s">
        <v>107</v>
      </c>
      <c r="BI5" s="59" t="s">
        <v>108</v>
      </c>
      <c r="BJ5" s="59" t="s">
        <v>93</v>
      </c>
      <c r="BK5" s="59" t="s">
        <v>94</v>
      </c>
      <c r="BL5" s="59" t="s">
        <v>95</v>
      </c>
      <c r="BM5" s="59" t="s">
        <v>96</v>
      </c>
      <c r="BN5" s="59" t="s">
        <v>97</v>
      </c>
      <c r="BO5" s="59" t="s">
        <v>98</v>
      </c>
      <c r="BP5" s="59" t="s">
        <v>99</v>
      </c>
      <c r="BQ5" s="59" t="s">
        <v>103</v>
      </c>
      <c r="BR5" s="59" t="s">
        <v>90</v>
      </c>
      <c r="BS5" s="59" t="s">
        <v>104</v>
      </c>
      <c r="BT5" s="59" t="s">
        <v>108</v>
      </c>
      <c r="BU5" s="59" t="s">
        <v>109</v>
      </c>
      <c r="BV5" s="59" t="s">
        <v>94</v>
      </c>
      <c r="BW5" s="59" t="s">
        <v>95</v>
      </c>
      <c r="BX5" s="59" t="s">
        <v>96</v>
      </c>
      <c r="BY5" s="59" t="s">
        <v>97</v>
      </c>
      <c r="BZ5" s="59" t="s">
        <v>98</v>
      </c>
      <c r="CA5" s="59" t="s">
        <v>99</v>
      </c>
      <c r="CB5" s="59" t="s">
        <v>100</v>
      </c>
      <c r="CC5" s="59" t="s">
        <v>110</v>
      </c>
      <c r="CD5" s="59" t="s">
        <v>111</v>
      </c>
      <c r="CE5" s="59" t="s">
        <v>102</v>
      </c>
      <c r="CF5" s="59" t="s">
        <v>105</v>
      </c>
      <c r="CG5" s="59" t="s">
        <v>94</v>
      </c>
      <c r="CH5" s="59" t="s">
        <v>95</v>
      </c>
      <c r="CI5" s="59" t="s">
        <v>96</v>
      </c>
      <c r="CJ5" s="59" t="s">
        <v>97</v>
      </c>
      <c r="CK5" s="59" t="s">
        <v>98</v>
      </c>
      <c r="CL5" s="59" t="s">
        <v>99</v>
      </c>
      <c r="CM5" s="150"/>
      <c r="CN5" s="150"/>
      <c r="CO5" s="59" t="s">
        <v>103</v>
      </c>
      <c r="CP5" s="59" t="s">
        <v>106</v>
      </c>
      <c r="CQ5" s="59" t="s">
        <v>111</v>
      </c>
      <c r="CR5" s="59" t="s">
        <v>92</v>
      </c>
      <c r="CS5" s="59" t="s">
        <v>105</v>
      </c>
      <c r="CT5" s="59" t="s">
        <v>94</v>
      </c>
      <c r="CU5" s="59" t="s">
        <v>95</v>
      </c>
      <c r="CV5" s="59" t="s">
        <v>96</v>
      </c>
      <c r="CW5" s="59" t="s">
        <v>97</v>
      </c>
      <c r="CX5" s="59" t="s">
        <v>98</v>
      </c>
      <c r="CY5" s="59" t="s">
        <v>99</v>
      </c>
      <c r="CZ5" s="59" t="s">
        <v>100</v>
      </c>
      <c r="DA5" s="59" t="s">
        <v>112</v>
      </c>
      <c r="DB5" s="59" t="s">
        <v>111</v>
      </c>
      <c r="DC5" s="59" t="s">
        <v>108</v>
      </c>
      <c r="DD5" s="59" t="s">
        <v>105</v>
      </c>
      <c r="DE5" s="59" t="s">
        <v>94</v>
      </c>
      <c r="DF5" s="59" t="s">
        <v>95</v>
      </c>
      <c r="DG5" s="59" t="s">
        <v>96</v>
      </c>
      <c r="DH5" s="59" t="s">
        <v>97</v>
      </c>
      <c r="DI5" s="59" t="s">
        <v>98</v>
      </c>
      <c r="DJ5" s="59" t="s">
        <v>35</v>
      </c>
      <c r="DK5" s="59" t="s">
        <v>113</v>
      </c>
      <c r="DL5" s="59" t="s">
        <v>90</v>
      </c>
      <c r="DM5" s="59" t="s">
        <v>111</v>
      </c>
      <c r="DN5" s="59" t="s">
        <v>102</v>
      </c>
      <c r="DO5" s="59" t="s">
        <v>105</v>
      </c>
      <c r="DP5" s="59" t="s">
        <v>94</v>
      </c>
      <c r="DQ5" s="59" t="s">
        <v>95</v>
      </c>
      <c r="DR5" s="59" t="s">
        <v>96</v>
      </c>
      <c r="DS5" s="59" t="s">
        <v>97</v>
      </c>
      <c r="DT5" s="59" t="s">
        <v>98</v>
      </c>
      <c r="DU5" s="59" t="s">
        <v>99</v>
      </c>
    </row>
    <row r="6" spans="1:125" s="66" customFormat="1" x14ac:dyDescent="0.15">
      <c r="A6" s="49" t="s">
        <v>114</v>
      </c>
      <c r="B6" s="60">
        <f>B8</f>
        <v>2019</v>
      </c>
      <c r="C6" s="60">
        <f t="shared" ref="C6:X6" si="1">C8</f>
        <v>232017</v>
      </c>
      <c r="D6" s="60">
        <f t="shared" si="1"/>
        <v>47</v>
      </c>
      <c r="E6" s="60">
        <f t="shared" si="1"/>
        <v>14</v>
      </c>
      <c r="F6" s="60">
        <f t="shared" si="1"/>
        <v>0</v>
      </c>
      <c r="G6" s="60">
        <f t="shared" si="1"/>
        <v>3</v>
      </c>
      <c r="H6" s="60" t="str">
        <f>SUBSTITUTE(H8,"　","")</f>
        <v>愛知県豊橋市</v>
      </c>
      <c r="I6" s="60" t="str">
        <f t="shared" si="1"/>
        <v>松葉公園</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22</v>
      </c>
      <c r="S6" s="62" t="str">
        <f t="shared" si="1"/>
        <v>商業施設</v>
      </c>
      <c r="T6" s="62" t="str">
        <f t="shared" si="1"/>
        <v>無</v>
      </c>
      <c r="U6" s="63">
        <f t="shared" si="1"/>
        <v>10018</v>
      </c>
      <c r="V6" s="63">
        <f t="shared" si="1"/>
        <v>214</v>
      </c>
      <c r="W6" s="63">
        <f t="shared" si="1"/>
        <v>300</v>
      </c>
      <c r="X6" s="62" t="str">
        <f t="shared" si="1"/>
        <v>代行制</v>
      </c>
      <c r="Y6" s="64">
        <f>IF(Y8="-",NA(),Y8)</f>
        <v>38</v>
      </c>
      <c r="Z6" s="64">
        <f t="shared" ref="Z6:AH6" si="2">IF(Z8="-",NA(),Z8)</f>
        <v>51.5</v>
      </c>
      <c r="AA6" s="64">
        <f t="shared" si="2"/>
        <v>73.599999999999994</v>
      </c>
      <c r="AB6" s="64">
        <f t="shared" si="2"/>
        <v>81.099999999999994</v>
      </c>
      <c r="AC6" s="64">
        <f t="shared" si="2"/>
        <v>114.8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46.2</v>
      </c>
      <c r="BG6" s="64">
        <f t="shared" ref="BG6:BO6" si="5">IF(BG8="-",NA(),BG8)</f>
        <v>44.3</v>
      </c>
      <c r="BH6" s="64">
        <f t="shared" si="5"/>
        <v>49.9</v>
      </c>
      <c r="BI6" s="64">
        <f t="shared" si="5"/>
        <v>51.4</v>
      </c>
      <c r="BJ6" s="64">
        <f t="shared" si="5"/>
        <v>47.3</v>
      </c>
      <c r="BK6" s="64">
        <f t="shared" si="5"/>
        <v>17.5</v>
      </c>
      <c r="BL6" s="64">
        <f t="shared" si="5"/>
        <v>14.3</v>
      </c>
      <c r="BM6" s="64">
        <f t="shared" si="5"/>
        <v>11.8</v>
      </c>
      <c r="BN6" s="64">
        <f t="shared" si="5"/>
        <v>9.1</v>
      </c>
      <c r="BO6" s="64">
        <f t="shared" si="5"/>
        <v>1.4</v>
      </c>
      <c r="BP6" s="61" t="str">
        <f>IF(BP8="-","",IF(BP8="-","【-】","【"&amp;SUBSTITUTE(TEXT(BP8,"#,##0.0"),"-","△")&amp;"】"))</f>
        <v>【20.8】</v>
      </c>
      <c r="BQ6" s="65">
        <f>IF(BQ8="-",NA(),BQ8)</f>
        <v>19491</v>
      </c>
      <c r="BR6" s="65">
        <f t="shared" ref="BR6:BZ6" si="6">IF(BR8="-",NA(),BR8)</f>
        <v>19412</v>
      </c>
      <c r="BS6" s="65">
        <f t="shared" si="6"/>
        <v>24618</v>
      </c>
      <c r="BT6" s="65">
        <f t="shared" si="6"/>
        <v>25682</v>
      </c>
      <c r="BU6" s="65">
        <f t="shared" si="6"/>
        <v>23146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115</v>
      </c>
      <c r="CM6" s="63">
        <f t="shared" ref="CM6:CN6" si="7">CM8</f>
        <v>876612</v>
      </c>
      <c r="CN6" s="63">
        <f t="shared" si="7"/>
        <v>28700</v>
      </c>
      <c r="CO6" s="64"/>
      <c r="CP6" s="64"/>
      <c r="CQ6" s="64"/>
      <c r="CR6" s="64"/>
      <c r="CS6" s="64"/>
      <c r="CT6" s="64"/>
      <c r="CU6" s="64"/>
      <c r="CV6" s="64"/>
      <c r="CW6" s="64"/>
      <c r="CX6" s="64"/>
      <c r="CY6" s="61" t="s">
        <v>116</v>
      </c>
      <c r="CZ6" s="64">
        <f>IF(CZ8="-",NA(),CZ8)</f>
        <v>330.2</v>
      </c>
      <c r="DA6" s="64">
        <f t="shared" ref="DA6:DI6" si="8">IF(DA8="-",NA(),DA8)</f>
        <v>197.8</v>
      </c>
      <c r="DB6" s="64">
        <f t="shared" si="8"/>
        <v>100.3</v>
      </c>
      <c r="DC6" s="64">
        <f t="shared" si="8"/>
        <v>29.9</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99.1</v>
      </c>
      <c r="DL6" s="64">
        <f t="shared" ref="DL6:DT6" si="9">IF(DL8="-",NA(),DL8)</f>
        <v>101.9</v>
      </c>
      <c r="DM6" s="64">
        <f t="shared" si="9"/>
        <v>107</v>
      </c>
      <c r="DN6" s="64">
        <f t="shared" si="9"/>
        <v>108.4</v>
      </c>
      <c r="DO6" s="64">
        <f t="shared" si="9"/>
        <v>100.5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117</v>
      </c>
      <c r="B7" s="60">
        <f t="shared" ref="B7:X7" si="10">B8</f>
        <v>2019</v>
      </c>
      <c r="C7" s="60">
        <f t="shared" si="10"/>
        <v>232017</v>
      </c>
      <c r="D7" s="60">
        <f t="shared" si="10"/>
        <v>47</v>
      </c>
      <c r="E7" s="60">
        <f t="shared" si="10"/>
        <v>14</v>
      </c>
      <c r="F7" s="60">
        <f t="shared" si="10"/>
        <v>0</v>
      </c>
      <c r="G7" s="60">
        <f t="shared" si="10"/>
        <v>3</v>
      </c>
      <c r="H7" s="60" t="str">
        <f t="shared" si="10"/>
        <v>愛知県　豊橋市</v>
      </c>
      <c r="I7" s="60" t="str">
        <f t="shared" si="10"/>
        <v>松葉公園</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22</v>
      </c>
      <c r="S7" s="62" t="str">
        <f t="shared" si="10"/>
        <v>商業施設</v>
      </c>
      <c r="T7" s="62" t="str">
        <f t="shared" si="10"/>
        <v>無</v>
      </c>
      <c r="U7" s="63">
        <f t="shared" si="10"/>
        <v>10018</v>
      </c>
      <c r="V7" s="63">
        <f t="shared" si="10"/>
        <v>214</v>
      </c>
      <c r="W7" s="63">
        <f t="shared" si="10"/>
        <v>300</v>
      </c>
      <c r="X7" s="62" t="str">
        <f t="shared" si="10"/>
        <v>代行制</v>
      </c>
      <c r="Y7" s="64">
        <f>Y8</f>
        <v>38</v>
      </c>
      <c r="Z7" s="64">
        <f t="shared" ref="Z7:AH7" si="11">Z8</f>
        <v>51.5</v>
      </c>
      <c r="AA7" s="64">
        <f t="shared" si="11"/>
        <v>73.599999999999994</v>
      </c>
      <c r="AB7" s="64">
        <f t="shared" si="11"/>
        <v>81.099999999999994</v>
      </c>
      <c r="AC7" s="64">
        <f t="shared" si="11"/>
        <v>114.8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46.2</v>
      </c>
      <c r="BG7" s="64">
        <f t="shared" ref="BG7:BO7" si="14">BG8</f>
        <v>44.3</v>
      </c>
      <c r="BH7" s="64">
        <f t="shared" si="14"/>
        <v>49.9</v>
      </c>
      <c r="BI7" s="64">
        <f t="shared" si="14"/>
        <v>51.4</v>
      </c>
      <c r="BJ7" s="64">
        <f t="shared" si="14"/>
        <v>47.3</v>
      </c>
      <c r="BK7" s="64">
        <f t="shared" si="14"/>
        <v>17.5</v>
      </c>
      <c r="BL7" s="64">
        <f t="shared" si="14"/>
        <v>14.3</v>
      </c>
      <c r="BM7" s="64">
        <f t="shared" si="14"/>
        <v>11.8</v>
      </c>
      <c r="BN7" s="64">
        <f t="shared" si="14"/>
        <v>9.1</v>
      </c>
      <c r="BO7" s="64">
        <f t="shared" si="14"/>
        <v>1.4</v>
      </c>
      <c r="BP7" s="61"/>
      <c r="BQ7" s="65">
        <f>BQ8</f>
        <v>19491</v>
      </c>
      <c r="BR7" s="65">
        <f t="shared" ref="BR7:BZ7" si="15">BR8</f>
        <v>19412</v>
      </c>
      <c r="BS7" s="65">
        <f t="shared" si="15"/>
        <v>24618</v>
      </c>
      <c r="BT7" s="65">
        <f t="shared" si="15"/>
        <v>25682</v>
      </c>
      <c r="BU7" s="65">
        <f t="shared" si="15"/>
        <v>23146</v>
      </c>
      <c r="BV7" s="65">
        <f t="shared" si="15"/>
        <v>36318</v>
      </c>
      <c r="BW7" s="65">
        <f t="shared" si="15"/>
        <v>37745</v>
      </c>
      <c r="BX7" s="65">
        <f t="shared" si="15"/>
        <v>35151</v>
      </c>
      <c r="BY7" s="65">
        <f t="shared" si="15"/>
        <v>21556</v>
      </c>
      <c r="BZ7" s="65">
        <f t="shared" si="15"/>
        <v>18053</v>
      </c>
      <c r="CA7" s="63"/>
      <c r="CB7" s="64" t="s">
        <v>118</v>
      </c>
      <c r="CC7" s="64" t="s">
        <v>118</v>
      </c>
      <c r="CD7" s="64" t="s">
        <v>118</v>
      </c>
      <c r="CE7" s="64" t="s">
        <v>118</v>
      </c>
      <c r="CF7" s="64" t="s">
        <v>118</v>
      </c>
      <c r="CG7" s="64" t="s">
        <v>118</v>
      </c>
      <c r="CH7" s="64" t="s">
        <v>118</v>
      </c>
      <c r="CI7" s="64" t="s">
        <v>118</v>
      </c>
      <c r="CJ7" s="64" t="s">
        <v>118</v>
      </c>
      <c r="CK7" s="64" t="s">
        <v>115</v>
      </c>
      <c r="CL7" s="61"/>
      <c r="CM7" s="63">
        <f>CM8</f>
        <v>876612</v>
      </c>
      <c r="CN7" s="63">
        <f>CN8</f>
        <v>28700</v>
      </c>
      <c r="CO7" s="64" t="s">
        <v>118</v>
      </c>
      <c r="CP7" s="64" t="s">
        <v>118</v>
      </c>
      <c r="CQ7" s="64" t="s">
        <v>118</v>
      </c>
      <c r="CR7" s="64" t="s">
        <v>118</v>
      </c>
      <c r="CS7" s="64" t="s">
        <v>118</v>
      </c>
      <c r="CT7" s="64" t="s">
        <v>118</v>
      </c>
      <c r="CU7" s="64" t="s">
        <v>118</v>
      </c>
      <c r="CV7" s="64" t="s">
        <v>118</v>
      </c>
      <c r="CW7" s="64" t="s">
        <v>118</v>
      </c>
      <c r="CX7" s="64" t="s">
        <v>115</v>
      </c>
      <c r="CY7" s="61"/>
      <c r="CZ7" s="64">
        <f>CZ8</f>
        <v>330.2</v>
      </c>
      <c r="DA7" s="64">
        <f t="shared" ref="DA7:DI7" si="16">DA8</f>
        <v>197.8</v>
      </c>
      <c r="DB7" s="64">
        <f t="shared" si="16"/>
        <v>100.3</v>
      </c>
      <c r="DC7" s="64">
        <f t="shared" si="16"/>
        <v>29.9</v>
      </c>
      <c r="DD7" s="64">
        <f t="shared" si="16"/>
        <v>0</v>
      </c>
      <c r="DE7" s="64">
        <f t="shared" si="16"/>
        <v>278.89999999999998</v>
      </c>
      <c r="DF7" s="64">
        <f t="shared" si="16"/>
        <v>205.5</v>
      </c>
      <c r="DG7" s="64">
        <f t="shared" si="16"/>
        <v>187.9</v>
      </c>
      <c r="DH7" s="64">
        <f t="shared" si="16"/>
        <v>143.19999999999999</v>
      </c>
      <c r="DI7" s="64">
        <f t="shared" si="16"/>
        <v>128.9</v>
      </c>
      <c r="DJ7" s="61"/>
      <c r="DK7" s="64">
        <f>DK8</f>
        <v>99.1</v>
      </c>
      <c r="DL7" s="64">
        <f t="shared" ref="DL7:DT7" si="17">DL8</f>
        <v>101.9</v>
      </c>
      <c r="DM7" s="64">
        <f t="shared" si="17"/>
        <v>107</v>
      </c>
      <c r="DN7" s="64">
        <f t="shared" si="17"/>
        <v>108.4</v>
      </c>
      <c r="DO7" s="64">
        <f t="shared" si="17"/>
        <v>100.5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232017</v>
      </c>
      <c r="D8" s="67">
        <v>47</v>
      </c>
      <c r="E8" s="67">
        <v>14</v>
      </c>
      <c r="F8" s="67">
        <v>0</v>
      </c>
      <c r="G8" s="67">
        <v>3</v>
      </c>
      <c r="H8" s="67" t="s">
        <v>119</v>
      </c>
      <c r="I8" s="67" t="s">
        <v>120</v>
      </c>
      <c r="J8" s="67" t="s">
        <v>121</v>
      </c>
      <c r="K8" s="67" t="s">
        <v>122</v>
      </c>
      <c r="L8" s="67" t="s">
        <v>123</v>
      </c>
      <c r="M8" s="67" t="s">
        <v>124</v>
      </c>
      <c r="N8" s="67" t="s">
        <v>125</v>
      </c>
      <c r="O8" s="68" t="s">
        <v>126</v>
      </c>
      <c r="P8" s="69" t="s">
        <v>127</v>
      </c>
      <c r="Q8" s="69" t="s">
        <v>128</v>
      </c>
      <c r="R8" s="70">
        <v>22</v>
      </c>
      <c r="S8" s="69" t="s">
        <v>129</v>
      </c>
      <c r="T8" s="69" t="s">
        <v>130</v>
      </c>
      <c r="U8" s="70">
        <v>10018</v>
      </c>
      <c r="V8" s="70">
        <v>214</v>
      </c>
      <c r="W8" s="70">
        <v>300</v>
      </c>
      <c r="X8" s="69" t="s">
        <v>131</v>
      </c>
      <c r="Y8" s="71">
        <v>38</v>
      </c>
      <c r="Z8" s="71">
        <v>51.5</v>
      </c>
      <c r="AA8" s="71">
        <v>73.599999999999994</v>
      </c>
      <c r="AB8" s="71">
        <v>81.099999999999994</v>
      </c>
      <c r="AC8" s="71">
        <v>114.8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46.2</v>
      </c>
      <c r="BG8" s="71">
        <v>44.3</v>
      </c>
      <c r="BH8" s="71">
        <v>49.9</v>
      </c>
      <c r="BI8" s="71">
        <v>51.4</v>
      </c>
      <c r="BJ8" s="71">
        <v>47.3</v>
      </c>
      <c r="BK8" s="71">
        <v>17.5</v>
      </c>
      <c r="BL8" s="71">
        <v>14.3</v>
      </c>
      <c r="BM8" s="71">
        <v>11.8</v>
      </c>
      <c r="BN8" s="71">
        <v>9.1</v>
      </c>
      <c r="BO8" s="71">
        <v>1.4</v>
      </c>
      <c r="BP8" s="68">
        <v>20.8</v>
      </c>
      <c r="BQ8" s="72">
        <v>19491</v>
      </c>
      <c r="BR8" s="72">
        <v>19412</v>
      </c>
      <c r="BS8" s="72">
        <v>24618</v>
      </c>
      <c r="BT8" s="73">
        <v>25682</v>
      </c>
      <c r="BU8" s="73">
        <v>23146</v>
      </c>
      <c r="BV8" s="72">
        <v>36318</v>
      </c>
      <c r="BW8" s="72">
        <v>37745</v>
      </c>
      <c r="BX8" s="72">
        <v>35151</v>
      </c>
      <c r="BY8" s="72">
        <v>21556</v>
      </c>
      <c r="BZ8" s="72">
        <v>18053</v>
      </c>
      <c r="CA8" s="70">
        <v>14290</v>
      </c>
      <c r="CB8" s="71" t="s">
        <v>123</v>
      </c>
      <c r="CC8" s="71" t="s">
        <v>123</v>
      </c>
      <c r="CD8" s="71" t="s">
        <v>123</v>
      </c>
      <c r="CE8" s="71" t="s">
        <v>123</v>
      </c>
      <c r="CF8" s="71" t="s">
        <v>123</v>
      </c>
      <c r="CG8" s="71" t="s">
        <v>123</v>
      </c>
      <c r="CH8" s="71" t="s">
        <v>123</v>
      </c>
      <c r="CI8" s="71" t="s">
        <v>123</v>
      </c>
      <c r="CJ8" s="71" t="s">
        <v>123</v>
      </c>
      <c r="CK8" s="71" t="s">
        <v>123</v>
      </c>
      <c r="CL8" s="68" t="s">
        <v>123</v>
      </c>
      <c r="CM8" s="70">
        <v>876612</v>
      </c>
      <c r="CN8" s="70">
        <v>28700</v>
      </c>
      <c r="CO8" s="71" t="s">
        <v>123</v>
      </c>
      <c r="CP8" s="71" t="s">
        <v>123</v>
      </c>
      <c r="CQ8" s="71" t="s">
        <v>123</v>
      </c>
      <c r="CR8" s="71" t="s">
        <v>123</v>
      </c>
      <c r="CS8" s="71" t="s">
        <v>123</v>
      </c>
      <c r="CT8" s="71" t="s">
        <v>123</v>
      </c>
      <c r="CU8" s="71" t="s">
        <v>123</v>
      </c>
      <c r="CV8" s="71" t="s">
        <v>123</v>
      </c>
      <c r="CW8" s="71" t="s">
        <v>123</v>
      </c>
      <c r="CX8" s="71" t="s">
        <v>123</v>
      </c>
      <c r="CY8" s="68" t="s">
        <v>123</v>
      </c>
      <c r="CZ8" s="71">
        <v>330.2</v>
      </c>
      <c r="DA8" s="71">
        <v>197.8</v>
      </c>
      <c r="DB8" s="71">
        <v>100.3</v>
      </c>
      <c r="DC8" s="71">
        <v>29.9</v>
      </c>
      <c r="DD8" s="71">
        <v>0</v>
      </c>
      <c r="DE8" s="71">
        <v>278.89999999999998</v>
      </c>
      <c r="DF8" s="71">
        <v>205.5</v>
      </c>
      <c r="DG8" s="71">
        <v>187.9</v>
      </c>
      <c r="DH8" s="71">
        <v>143.19999999999999</v>
      </c>
      <c r="DI8" s="71">
        <v>128.9</v>
      </c>
      <c r="DJ8" s="68">
        <v>425.4</v>
      </c>
      <c r="DK8" s="71">
        <v>99.1</v>
      </c>
      <c r="DL8" s="71">
        <v>101.9</v>
      </c>
      <c r="DM8" s="71">
        <v>107</v>
      </c>
      <c r="DN8" s="71">
        <v>108.4</v>
      </c>
      <c r="DO8" s="71">
        <v>100.5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2021-02-05T09:34:21Z</cp:lastPrinted>
  <dcterms:created xsi:type="dcterms:W3CDTF">2020-12-04T03:32:08Z</dcterms:created>
  <dcterms:modified xsi:type="dcterms:W3CDTF">2021-02-16T00:35:25Z</dcterms:modified>
  <cp:category/>
</cp:coreProperties>
</file>