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aGKVtCK/vEIx4kULWLSoaUH8WizypDtF0SU9BxEkEvstMPLiuu7n7yazdfLP1YT1etUZKOB5UzHMi7chYBKH0Q==" workbookSaltValue="3jqxZ7ZVi0+X2q2yoX7y7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BZ30" i="4"/>
  <c r="LT76" i="4"/>
  <c r="GQ51" i="4"/>
  <c r="LH30" i="4"/>
  <c r="BZ51" i="4"/>
  <c r="GQ30" i="4"/>
  <c r="IE76" i="4"/>
  <c r="BG30" i="4"/>
  <c r="FX51" i="4"/>
  <c r="AV76" i="4"/>
  <c r="KO51" i="4"/>
  <c r="LE76" i="4"/>
  <c r="BG51" i="4"/>
  <c r="FX30" i="4"/>
  <c r="KO30" i="4"/>
  <c r="HP76" i="4"/>
  <c r="KP76" i="4"/>
  <c r="JV30" i="4"/>
  <c r="HA76" i="4"/>
  <c r="AN51" i="4"/>
  <c r="FE30" i="4"/>
  <c r="FE51" i="4"/>
  <c r="AN30" i="4"/>
  <c r="JV51" i="4"/>
  <c r="AG76" i="4"/>
  <c r="KA76" i="4"/>
  <c r="EL51" i="4"/>
  <c r="JC30" i="4"/>
  <c r="GL76" i="4"/>
  <c r="U51" i="4"/>
  <c r="EL30" i="4"/>
  <c r="U30" i="4"/>
  <c r="R76" i="4"/>
  <c r="JC51"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<sst xmlns="http://schemas.openxmlformats.org/spreadsheetml/2006/main" count="278" uniqueCount="131">
  <si>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</si>
  <si>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</si>
  <si>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</si>
  <si>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</si>
  <si>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</si>
  <si>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</si>
  <si>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</si>
  <si>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</si>
  <si>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</si>
  <si>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</si>
  <si>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</si>
  <si>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</si>
  <si>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</si>
  <si>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</si>
  <si>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</si>
  <si>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</si>
  <si>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</si>
  <si>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</si>
  <si>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</si>
  <si>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</si>
  <si>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</si>
  <si>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</si>
  <si>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</si>
  <si>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</si>
  <si>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</si>
  <si>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</si>
  <si>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</si>
  <si>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</si>
  <si>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</si>
  <si>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</si>
  <si>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</si>
  <si>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</si>
  <si>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</si>
  <si>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</si>
  <si>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</si>
  <si>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</si>
  <si>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</si>
  <si>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</si>
  <si>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</si>
  <si>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</si>
  <si>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</si>
  <si>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</si>
  <si>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</si>
  <si>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</si>
  <si>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</si>
  <si>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</si>
  <si>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</si>
  <si>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</si>
  <si>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</si>
  <si>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</si>
  <si>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</si>
  <si>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</si>
  <si>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</si>
  <si>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</si>
  <si>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</si>
  <si>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</si>
  <si>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</si>
  <si>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</si>
  <si>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</si>
  <si>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</si>
  <si>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</si>
  <si>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</si>
  <si>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</si>
  <si>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</si>
  <si>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</si>
  <si>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</si>
  <si>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</si>
  <si>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</si>
  <si>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</si>
  <si>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</si>
  <si>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</si>
  <si>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</si>
  <si>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</si>
  <si>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</si>
  <si>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</si>
  <si>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</si>
  <si>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</si>
  <si>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</si>
  <si>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</si>
  <si>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</si>
  <si>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</si>
  <si>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</si>
  <si>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</si>
  <si>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</si>
  <si>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</si>
  <si>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</si>
  <si>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</si>
  <si>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</si>
  <si>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</si>
  <si>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</si>
  <si>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</si>
  <si>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</si>
  <si>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</si>
  <si>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</si>
  <si>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</si>
  <si>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</si>
  <si>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</si>
  <si>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</si>
  <si>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</si>
  <si>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</si>
  <si>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</si>
  <si>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</si>
  <si>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</si>
  <si>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</si>
  <si>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</si>
  <si>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</si>
  <si>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</si>
  <si>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</si>
  <si>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</si>
  <si>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</si>
  <si>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三河安城駅北駐車場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</si>
  <si>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</si>
  <si>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</si>
  <si>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</si>
  <si>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</si>
  <si>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</si>
  <si>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</si>
  <si>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</si>
  <si>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</si>
  <si>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</si>
  <si>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</si>
  <si>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</si>
  <si>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</si>
  <si>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</si>
  <si>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</si>
  <si>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</si>
  <si>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</si>
  <si>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100％以上で他会計補助金等に頼ることなく健全経営を続けている。④売上高GOP比率は平均値を上回り一定の水準で推移し、⑤EBITDAは平均値を下回っているが一定の水準で推移しており、収益性は安定している。なお、H30に収益等が例年と比べ大きく下回ったのは、精算機器の更新により総費用が多かったためである。</t>
    <rPh sb="1" eb="8">
      <t>シュウエキテキシュウシヒリツ</t>
    </rPh>
    <rPh sb="13" eb="15">
      <t>イジョウ</t>
    </rPh>
    <rPh sb="16" eb="17">
      <t>タ</t>
    </rPh>
    <rPh sb="17" eb="19">
      <t>カイケイ</t>
    </rPh>
    <rPh sb="19" eb="22">
      <t>ホジョキン</t>
    </rPh>
    <rPh sb="22" eb="23">
      <t>トウ</t>
    </rPh>
    <rPh sb="24" eb="25">
      <t>タヨ</t>
    </rPh>
    <rPh sb="30" eb="34">
      <t>ケンゼンケイエイ</t>
    </rPh>
    <rPh sb="35" eb="36">
      <t>ツヅ</t>
    </rPh>
    <rPh sb="118" eb="120">
      <t>シュウエキ</t>
    </rPh>
    <rPh sb="120" eb="121">
      <t>トウ</t>
    </rPh>
    <rPh sb="122" eb="124">
      <t>レイネン</t>
    </rPh>
    <rPh sb="125" eb="126">
      <t>クラ</t>
    </rPh>
    <rPh sb="127" eb="128">
      <t>オオ</t>
    </rPh>
    <rPh sb="130" eb="132">
      <t>シタマワ</t>
    </rPh>
    <rPh sb="142" eb="144">
      <t>コウシン</t>
    </rPh>
    <rPh sb="147" eb="150">
      <t>ソウヒヨウ</t>
    </rPh>
    <rPh sb="151" eb="152">
      <t>オオ</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</si>
  <si>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</si>
  <si>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収益等は平均値より低い部分が見受けられるものの、他会計補助金等に頼ることなく概ね黒字経営を続けられている。本駐車場は、駅に近い駐車場で、送迎等での需要があるため、継続して経営する必要がある。
経営戦略については令和2年度に策定予定である。</t>
    <rPh sb="105" eb="107">
      <t>レイワ</t>
    </rPh>
    <phoneticPr fontId="5"/>
  </si>
  <si>
    <t>⑪稼働率について、H28からH30は収容台数が10台から5台に減少したため、稼働率が平均値より高くなった。H30の11月から10台に戻ったため減少したが、R01は210％の数値を示している。市主要駅が周辺にあり、利用者の傾向として駅の送迎を目的としているため、駐車場としてのニーズはあると考えられる。</t>
    <rPh sb="31" eb="33">
      <t>ゲンショウ</t>
    </rPh>
    <rPh sb="42" eb="45">
      <t>ヘイキンチ</t>
    </rPh>
    <rPh sb="59" eb="60">
      <t>ガツ</t>
    </rPh>
    <rPh sb="64" eb="65">
      <t>ダイ</t>
    </rPh>
    <rPh sb="66" eb="67">
      <t>モド</t>
    </rPh>
    <rPh sb="71" eb="73">
      <t>ゲンショウ</t>
    </rPh>
    <rPh sb="86" eb="88">
      <t>スウチ</t>
    </rPh>
    <rPh sb="89" eb="90">
      <t>シメ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</si>
</sst>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181.6</c:v>
                </c:pt>
                <c:pt idx="1">
                  <c:v>236.9</c:v>
                </c:pt>
                <c:pt idx="2">
                  <c:v>263.10000000000002</c:v>
                </c:pt>
                <c:pt idx="3">
                  <c:v>14.3</c:v>
                </c:pt>
                <c:pt idx="4">
                  <c:v>160.19999999999999</c:v>
                </c:pt>
              </c:numCache>
            </c:numRef>
          </c:val>
          <c:extLst>
            <c:ext xmlns:c16="http://schemas.microsoft.com/office/drawing/2014/chart" uri="{C3380CC4-5D6E-409C-BE32-E72D297353CC}">
              <c16:uniqueId val="{00000000-9E3D-4B08-BA93-B13B699417C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9E3D-4B08-BA93-B13B699417C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F6-4ACC-AEB4-4F43BE02643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9CF6-4ACC-AEB4-4F43BE02643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1EA-4F12-8351-C1C23F291C8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1EA-4F12-8351-C1C23F291C8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947-4196-9C29-D9B3776A431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947-4196-9C29-D9B3776A431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C3-4564-9B21-E5BE0407AB5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2DC3-4564-9B21-E5BE0407AB5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03-4039-B50B-C4BF0527ABF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5D03-4039-B50B-C4BF0527ABF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100</c:v>
                </c:pt>
                <c:pt idx="1">
                  <c:v>360</c:v>
                </c:pt>
                <c:pt idx="2">
                  <c:v>360</c:v>
                </c:pt>
                <c:pt idx="3">
                  <c:v>360</c:v>
                </c:pt>
                <c:pt idx="4">
                  <c:v>210</c:v>
                </c:pt>
              </c:numCache>
            </c:numRef>
          </c:val>
          <c:extLst>
            <c:ext xmlns:c16="http://schemas.microsoft.com/office/drawing/2014/chart" uri="{C3380CC4-5D6E-409C-BE32-E72D297353CC}">
              <c16:uniqueId val="{00000000-97BD-4E88-BE20-F87BE9E985C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97BD-4E88-BE20-F87BE9E985C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44.5</c:v>
                </c:pt>
                <c:pt idx="1">
                  <c:v>57.8</c:v>
                </c:pt>
                <c:pt idx="2">
                  <c:v>62</c:v>
                </c:pt>
                <c:pt idx="3">
                  <c:v>-599.5</c:v>
                </c:pt>
                <c:pt idx="4">
                  <c:v>37.6</c:v>
                </c:pt>
              </c:numCache>
            </c:numRef>
          </c:val>
          <c:extLst>
            <c:ext xmlns:c16="http://schemas.microsoft.com/office/drawing/2014/chart" uri="{C3380CC4-5D6E-409C-BE32-E72D297353CC}">
              <c16:uniqueId val="{00000000-8241-49F9-83DC-91E9A7DF262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8241-49F9-83DC-91E9A7DF262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399</c:v>
                </c:pt>
                <c:pt idx="1">
                  <c:v>406</c:v>
                </c:pt>
                <c:pt idx="2">
                  <c:v>425</c:v>
                </c:pt>
                <c:pt idx="3">
                  <c:v>-4667</c:v>
                </c:pt>
                <c:pt idx="4">
                  <c:v>339</c:v>
                </c:pt>
              </c:numCache>
            </c:numRef>
          </c:val>
          <c:extLst>
            <c:ext xmlns:c16="http://schemas.microsoft.com/office/drawing/2014/chart" uri="{C3380CC4-5D6E-409C-BE32-E72D297353CC}">
              <c16:uniqueId val="{00000000-6174-47CB-9A56-CED4882E2C9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6174-47CB-9A56-CED4882E2C9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愛知県安城市　三河安城駅北駐車場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1081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181.6</v>
      </c>
      <c r="V31" s="110"/>
      <c r="W31" s="110"/>
      <c r="X31" s="110"/>
      <c r="Y31" s="110"/>
      <c r="Z31" s="110"/>
      <c r="AA31" s="110"/>
      <c r="AB31" s="110"/>
      <c r="AC31" s="110"/>
      <c r="AD31" s="110"/>
      <c r="AE31" s="110"/>
      <c r="AF31" s="110"/>
      <c r="AG31" s="110"/>
      <c r="AH31" s="110"/>
      <c r="AI31" s="110"/>
      <c r="AJ31" s="110"/>
      <c r="AK31" s="110"/>
      <c r="AL31" s="110"/>
      <c r="AM31" s="110"/>
      <c r="AN31" s="110">
        <f>データ!Z7</f>
        <v>236.9</v>
      </c>
      <c r="AO31" s="110"/>
      <c r="AP31" s="110"/>
      <c r="AQ31" s="110"/>
      <c r="AR31" s="110"/>
      <c r="AS31" s="110"/>
      <c r="AT31" s="110"/>
      <c r="AU31" s="110"/>
      <c r="AV31" s="110"/>
      <c r="AW31" s="110"/>
      <c r="AX31" s="110"/>
      <c r="AY31" s="110"/>
      <c r="AZ31" s="110"/>
      <c r="BA31" s="110"/>
      <c r="BB31" s="110"/>
      <c r="BC31" s="110"/>
      <c r="BD31" s="110"/>
      <c r="BE31" s="110"/>
      <c r="BF31" s="110"/>
      <c r="BG31" s="110">
        <f>データ!AA7</f>
        <v>263.10000000000002</v>
      </c>
      <c r="BH31" s="110"/>
      <c r="BI31" s="110"/>
      <c r="BJ31" s="110"/>
      <c r="BK31" s="110"/>
      <c r="BL31" s="110"/>
      <c r="BM31" s="110"/>
      <c r="BN31" s="110"/>
      <c r="BO31" s="110"/>
      <c r="BP31" s="110"/>
      <c r="BQ31" s="110"/>
      <c r="BR31" s="110"/>
      <c r="BS31" s="110"/>
      <c r="BT31" s="110"/>
      <c r="BU31" s="110"/>
      <c r="BV31" s="110"/>
      <c r="BW31" s="110"/>
      <c r="BX31" s="110"/>
      <c r="BY31" s="110"/>
      <c r="BZ31" s="110">
        <f>データ!AB7</f>
        <v>14.3</v>
      </c>
      <c r="CA31" s="110"/>
      <c r="CB31" s="110"/>
      <c r="CC31" s="110"/>
      <c r="CD31" s="110"/>
      <c r="CE31" s="110"/>
      <c r="CF31" s="110"/>
      <c r="CG31" s="110"/>
      <c r="CH31" s="110"/>
      <c r="CI31" s="110"/>
      <c r="CJ31" s="110"/>
      <c r="CK31" s="110"/>
      <c r="CL31" s="110"/>
      <c r="CM31" s="110"/>
      <c r="CN31" s="110"/>
      <c r="CO31" s="110"/>
      <c r="CP31" s="110"/>
      <c r="CQ31" s="110"/>
      <c r="CR31" s="110"/>
      <c r="CS31" s="110">
        <f>データ!AC7</f>
        <v>160.19999999999999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360</v>
      </c>
      <c r="JW31" s="81"/>
      <c r="JX31" s="81"/>
      <c r="JY31" s="81"/>
      <c r="JZ31" s="81"/>
      <c r="KA31" s="81"/>
      <c r="KB31" s="81"/>
      <c r="KC31" s="81"/>
      <c r="KD31" s="81"/>
      <c r="KE31" s="81"/>
      <c r="KF31" s="81"/>
      <c r="KG31" s="81"/>
      <c r="KH31" s="81"/>
      <c r="KI31" s="81"/>
      <c r="KJ31" s="81"/>
      <c r="KK31" s="81"/>
      <c r="KL31" s="81"/>
      <c r="KM31" s="81"/>
      <c r="KN31" s="82"/>
      <c r="KO31" s="80">
        <f>データ!DM7</f>
        <v>360</v>
      </c>
      <c r="KP31" s="81"/>
      <c r="KQ31" s="81"/>
      <c r="KR31" s="81"/>
      <c r="KS31" s="81"/>
      <c r="KT31" s="81"/>
      <c r="KU31" s="81"/>
      <c r="KV31" s="81"/>
      <c r="KW31" s="81"/>
      <c r="KX31" s="81"/>
      <c r="KY31" s="81"/>
      <c r="KZ31" s="81"/>
      <c r="LA31" s="81"/>
      <c r="LB31" s="81"/>
      <c r="LC31" s="81"/>
      <c r="LD31" s="81"/>
      <c r="LE31" s="81"/>
      <c r="LF31" s="81"/>
      <c r="LG31" s="82"/>
      <c r="LH31" s="80">
        <f>データ!DN7</f>
        <v>360</v>
      </c>
      <c r="LI31" s="81"/>
      <c r="LJ31" s="81"/>
      <c r="LK31" s="81"/>
      <c r="LL31" s="81"/>
      <c r="LM31" s="81"/>
      <c r="LN31" s="81"/>
      <c r="LO31" s="81"/>
      <c r="LP31" s="81"/>
      <c r="LQ31" s="81"/>
      <c r="LR31" s="81"/>
      <c r="LS31" s="81"/>
      <c r="LT31" s="81"/>
      <c r="LU31" s="81"/>
      <c r="LV31" s="81"/>
      <c r="LW31" s="81"/>
      <c r="LX31" s="81"/>
      <c r="LY31" s="81"/>
      <c r="LZ31" s="82"/>
      <c r="MA31" s="80">
        <f>データ!DO7</f>
        <v>210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44.5</v>
      </c>
      <c r="EM52" s="110"/>
      <c r="EN52" s="110"/>
      <c r="EO52" s="110"/>
      <c r="EP52" s="110"/>
      <c r="EQ52" s="110"/>
      <c r="ER52" s="110"/>
      <c r="ES52" s="110"/>
      <c r="ET52" s="110"/>
      <c r="EU52" s="110"/>
      <c r="EV52" s="110"/>
      <c r="EW52" s="110"/>
      <c r="EX52" s="110"/>
      <c r="EY52" s="110"/>
      <c r="EZ52" s="110"/>
      <c r="FA52" s="110"/>
      <c r="FB52" s="110"/>
      <c r="FC52" s="110"/>
      <c r="FD52" s="110"/>
      <c r="FE52" s="110">
        <f>データ!BG7</f>
        <v>57.8</v>
      </c>
      <c r="FF52" s="110"/>
      <c r="FG52" s="110"/>
      <c r="FH52" s="110"/>
      <c r="FI52" s="110"/>
      <c r="FJ52" s="110"/>
      <c r="FK52" s="110"/>
      <c r="FL52" s="110"/>
      <c r="FM52" s="110"/>
      <c r="FN52" s="110"/>
      <c r="FO52" s="110"/>
      <c r="FP52" s="110"/>
      <c r="FQ52" s="110"/>
      <c r="FR52" s="110"/>
      <c r="FS52" s="110"/>
      <c r="FT52" s="110"/>
      <c r="FU52" s="110"/>
      <c r="FV52" s="110"/>
      <c r="FW52" s="110"/>
      <c r="FX52" s="110">
        <f>データ!BH7</f>
        <v>62</v>
      </c>
      <c r="FY52" s="110"/>
      <c r="FZ52" s="110"/>
      <c r="GA52" s="110"/>
      <c r="GB52" s="110"/>
      <c r="GC52" s="110"/>
      <c r="GD52" s="110"/>
      <c r="GE52" s="110"/>
      <c r="GF52" s="110"/>
      <c r="GG52" s="110"/>
      <c r="GH52" s="110"/>
      <c r="GI52" s="110"/>
      <c r="GJ52" s="110"/>
      <c r="GK52" s="110"/>
      <c r="GL52" s="110"/>
      <c r="GM52" s="110"/>
      <c r="GN52" s="110"/>
      <c r="GO52" s="110"/>
      <c r="GP52" s="110"/>
      <c r="GQ52" s="110">
        <f>データ!BI7</f>
        <v>-599.5</v>
      </c>
      <c r="GR52" s="110"/>
      <c r="GS52" s="110"/>
      <c r="GT52" s="110"/>
      <c r="GU52" s="110"/>
      <c r="GV52" s="110"/>
      <c r="GW52" s="110"/>
      <c r="GX52" s="110"/>
      <c r="GY52" s="110"/>
      <c r="GZ52" s="110"/>
      <c r="HA52" s="110"/>
      <c r="HB52" s="110"/>
      <c r="HC52" s="110"/>
      <c r="HD52" s="110"/>
      <c r="HE52" s="110"/>
      <c r="HF52" s="110"/>
      <c r="HG52" s="110"/>
      <c r="HH52" s="110"/>
      <c r="HI52" s="110"/>
      <c r="HJ52" s="110">
        <f>データ!BJ7</f>
        <v>37.6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399</v>
      </c>
      <c r="JD52" s="106"/>
      <c r="JE52" s="106"/>
      <c r="JF52" s="106"/>
      <c r="JG52" s="106"/>
      <c r="JH52" s="106"/>
      <c r="JI52" s="106"/>
      <c r="JJ52" s="106"/>
      <c r="JK52" s="106"/>
      <c r="JL52" s="106"/>
      <c r="JM52" s="106"/>
      <c r="JN52" s="106"/>
      <c r="JO52" s="106"/>
      <c r="JP52" s="106"/>
      <c r="JQ52" s="106"/>
      <c r="JR52" s="106"/>
      <c r="JS52" s="106"/>
      <c r="JT52" s="106"/>
      <c r="JU52" s="106"/>
      <c r="JV52" s="106">
        <f>データ!BR7</f>
        <v>406</v>
      </c>
      <c r="JW52" s="106"/>
      <c r="JX52" s="106"/>
      <c r="JY52" s="106"/>
      <c r="JZ52" s="106"/>
      <c r="KA52" s="106"/>
      <c r="KB52" s="106"/>
      <c r="KC52" s="106"/>
      <c r="KD52" s="106"/>
      <c r="KE52" s="106"/>
      <c r="KF52" s="106"/>
      <c r="KG52" s="106"/>
      <c r="KH52" s="106"/>
      <c r="KI52" s="106"/>
      <c r="KJ52" s="106"/>
      <c r="KK52" s="106"/>
      <c r="KL52" s="106"/>
      <c r="KM52" s="106"/>
      <c r="KN52" s="106"/>
      <c r="KO52" s="106">
        <f>データ!BS7</f>
        <v>425</v>
      </c>
      <c r="KP52" s="106"/>
      <c r="KQ52" s="106"/>
      <c r="KR52" s="106"/>
      <c r="KS52" s="106"/>
      <c r="KT52" s="106"/>
      <c r="KU52" s="106"/>
      <c r="KV52" s="106"/>
      <c r="KW52" s="106"/>
      <c r="KX52" s="106"/>
      <c r="KY52" s="106"/>
      <c r="KZ52" s="106"/>
      <c r="LA52" s="106"/>
      <c r="LB52" s="106"/>
      <c r="LC52" s="106"/>
      <c r="LD52" s="106"/>
      <c r="LE52" s="106"/>
      <c r="LF52" s="106"/>
      <c r="LG52" s="106"/>
      <c r="LH52" s="106">
        <f>データ!BT7</f>
        <v>-4667</v>
      </c>
      <c r="LI52" s="106"/>
      <c r="LJ52" s="106"/>
      <c r="LK52" s="106"/>
      <c r="LL52" s="106"/>
      <c r="LM52" s="106"/>
      <c r="LN52" s="106"/>
      <c r="LO52" s="106"/>
      <c r="LP52" s="106"/>
      <c r="LQ52" s="106"/>
      <c r="LR52" s="106"/>
      <c r="LS52" s="106"/>
      <c r="LT52" s="106"/>
      <c r="LU52" s="106"/>
      <c r="LV52" s="106"/>
      <c r="LW52" s="106"/>
      <c r="LX52" s="106"/>
      <c r="LY52" s="106"/>
      <c r="LZ52" s="106"/>
      <c r="MA52" s="106">
        <f>データ!BU7</f>
        <v>339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129509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52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iD+mqt5mHqKu5AeekE4k5kLVPLjIbmB7ItKfHUyVga1Obwjr+dSpHt74aI5fGCMDXwFs+cFmPqHcbVeCt+X/IQ==" saltValue="qF3aMu6nm4M/KA3p5hGyR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100</v>
      </c>
      <c r="BG5" s="59" t="s">
        <v>90</v>
      </c>
      <c r="BH5" s="59" t="s">
        <v>91</v>
      </c>
      <c r="BI5" s="59" t="s">
        <v>92</v>
      </c>
      <c r="BJ5" s="59" t="s">
        <v>93</v>
      </c>
      <c r="BK5" s="59" t="s">
        <v>94</v>
      </c>
      <c r="BL5" s="59" t="s">
        <v>95</v>
      </c>
      <c r="BM5" s="59" t="s">
        <v>96</v>
      </c>
      <c r="BN5" s="59" t="s">
        <v>97</v>
      </c>
      <c r="BO5" s="59" t="s">
        <v>98</v>
      </c>
      <c r="BP5" s="59" t="s">
        <v>99</v>
      </c>
      <c r="BQ5" s="59" t="s">
        <v>100</v>
      </c>
      <c r="BR5" s="59" t="s">
        <v>90</v>
      </c>
      <c r="BS5" s="59" t="s">
        <v>91</v>
      </c>
      <c r="BT5" s="59" t="s">
        <v>92</v>
      </c>
      <c r="BU5" s="59" t="s">
        <v>102</v>
      </c>
      <c r="BV5" s="59" t="s">
        <v>94</v>
      </c>
      <c r="BW5" s="59" t="s">
        <v>95</v>
      </c>
      <c r="BX5" s="59" t="s">
        <v>96</v>
      </c>
      <c r="BY5" s="59" t="s">
        <v>97</v>
      </c>
      <c r="BZ5" s="59" t="s">
        <v>98</v>
      </c>
      <c r="CA5" s="59" t="s">
        <v>99</v>
      </c>
      <c r="CB5" s="59" t="s">
        <v>100</v>
      </c>
      <c r="CC5" s="59" t="s">
        <v>103</v>
      </c>
      <c r="CD5" s="59" t="s">
        <v>91</v>
      </c>
      <c r="CE5" s="59" t="s">
        <v>92</v>
      </c>
      <c r="CF5" s="59" t="s">
        <v>93</v>
      </c>
      <c r="CG5" s="59" t="s">
        <v>94</v>
      </c>
      <c r="CH5" s="59" t="s">
        <v>95</v>
      </c>
      <c r="CI5" s="59" t="s">
        <v>96</v>
      </c>
      <c r="CJ5" s="59" t="s">
        <v>97</v>
      </c>
      <c r="CK5" s="59" t="s">
        <v>98</v>
      </c>
      <c r="CL5" s="59" t="s">
        <v>99</v>
      </c>
      <c r="CM5" s="150"/>
      <c r="CN5" s="150"/>
      <c r="CO5" s="59" t="s">
        <v>89</v>
      </c>
      <c r="CP5" s="59" t="s">
        <v>90</v>
      </c>
      <c r="CQ5" s="59" t="s">
        <v>104</v>
      </c>
      <c r="CR5" s="59" t="s">
        <v>92</v>
      </c>
      <c r="CS5" s="59" t="s">
        <v>93</v>
      </c>
      <c r="CT5" s="59" t="s">
        <v>94</v>
      </c>
      <c r="CU5" s="59" t="s">
        <v>95</v>
      </c>
      <c r="CV5" s="59" t="s">
        <v>96</v>
      </c>
      <c r="CW5" s="59" t="s">
        <v>97</v>
      </c>
      <c r="CX5" s="59" t="s">
        <v>98</v>
      </c>
      <c r="CY5" s="59" t="s">
        <v>99</v>
      </c>
      <c r="CZ5" s="59" t="s">
        <v>100</v>
      </c>
      <c r="DA5" s="59" t="s">
        <v>90</v>
      </c>
      <c r="DB5" s="59" t="s">
        <v>91</v>
      </c>
      <c r="DC5" s="59" t="s">
        <v>92</v>
      </c>
      <c r="DD5" s="59" t="s">
        <v>93</v>
      </c>
      <c r="DE5" s="59" t="s">
        <v>94</v>
      </c>
      <c r="DF5" s="59" t="s">
        <v>95</v>
      </c>
      <c r="DG5" s="59" t="s">
        <v>96</v>
      </c>
      <c r="DH5" s="59" t="s">
        <v>97</v>
      </c>
      <c r="DI5" s="59" t="s">
        <v>98</v>
      </c>
      <c r="DJ5" s="59" t="s">
        <v>35</v>
      </c>
      <c r="DK5" s="59" t="s">
        <v>100</v>
      </c>
      <c r="DL5" s="59" t="s">
        <v>90</v>
      </c>
      <c r="DM5" s="59" t="s">
        <v>91</v>
      </c>
      <c r="DN5" s="59" t="s">
        <v>92</v>
      </c>
      <c r="DO5" s="59" t="s">
        <v>102</v>
      </c>
      <c r="DP5" s="59" t="s">
        <v>94</v>
      </c>
      <c r="DQ5" s="59" t="s">
        <v>95</v>
      </c>
      <c r="DR5" s="59" t="s">
        <v>96</v>
      </c>
      <c r="DS5" s="59" t="s">
        <v>97</v>
      </c>
      <c r="DT5" s="59" t="s">
        <v>98</v>
      </c>
      <c r="DU5" s="59" t="s">
        <v>99</v>
      </c>
    </row>
    <row r="6" spans="1:125" s="66" customFormat="1" x14ac:dyDescent="0.15">
      <c r="A6" s="49" t="s">
        <v>105</v>
      </c>
      <c r="B6" s="60">
        <f>B8</f>
        <v>2019</v>
      </c>
      <c r="C6" s="60">
        <f t="shared" ref="C6:X6" si="1">C8</f>
        <v>232122</v>
      </c>
      <c r="D6" s="60">
        <f t="shared" si="1"/>
        <v>47</v>
      </c>
      <c r="E6" s="60">
        <f t="shared" si="1"/>
        <v>14</v>
      </c>
      <c r="F6" s="60">
        <f t="shared" si="1"/>
        <v>0</v>
      </c>
      <c r="G6" s="60">
        <f t="shared" si="1"/>
        <v>8</v>
      </c>
      <c r="H6" s="60" t="str">
        <f>SUBSTITUTE(H8,"　","")</f>
        <v>愛知県安城市</v>
      </c>
      <c r="I6" s="60" t="str">
        <f t="shared" si="1"/>
        <v>三河安城駅北駐車場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32</v>
      </c>
      <c r="S6" s="62" t="str">
        <f t="shared" si="1"/>
        <v>駅</v>
      </c>
      <c r="T6" s="62" t="str">
        <f t="shared" si="1"/>
        <v>無</v>
      </c>
      <c r="U6" s="63">
        <f t="shared" si="1"/>
        <v>1081</v>
      </c>
      <c r="V6" s="63">
        <f t="shared" si="1"/>
        <v>10</v>
      </c>
      <c r="W6" s="63">
        <f t="shared" si="1"/>
        <v>100</v>
      </c>
      <c r="X6" s="62" t="str">
        <f t="shared" si="1"/>
        <v>代行制</v>
      </c>
      <c r="Y6" s="64">
        <f>IF(Y8="-",NA(),Y8)</f>
        <v>181.6</v>
      </c>
      <c r="Z6" s="64">
        <f t="shared" ref="Z6:AH6" si="2">IF(Z8="-",NA(),Z8)</f>
        <v>236.9</v>
      </c>
      <c r="AA6" s="64">
        <f t="shared" si="2"/>
        <v>263.10000000000002</v>
      </c>
      <c r="AB6" s="64">
        <f t="shared" si="2"/>
        <v>14.3</v>
      </c>
      <c r="AC6" s="64">
        <f t="shared" si="2"/>
        <v>160.19999999999999</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44.5</v>
      </c>
      <c r="BG6" s="64">
        <f t="shared" ref="BG6:BO6" si="5">IF(BG8="-",NA(),BG8)</f>
        <v>57.8</v>
      </c>
      <c r="BH6" s="64">
        <f t="shared" si="5"/>
        <v>62</v>
      </c>
      <c r="BI6" s="64">
        <f t="shared" si="5"/>
        <v>-599.5</v>
      </c>
      <c r="BJ6" s="64">
        <f t="shared" si="5"/>
        <v>37.6</v>
      </c>
      <c r="BK6" s="64">
        <f t="shared" si="5"/>
        <v>38.200000000000003</v>
      </c>
      <c r="BL6" s="64">
        <f t="shared" si="5"/>
        <v>34.6</v>
      </c>
      <c r="BM6" s="64">
        <f t="shared" si="5"/>
        <v>37.6</v>
      </c>
      <c r="BN6" s="64">
        <f t="shared" si="5"/>
        <v>30.2</v>
      </c>
      <c r="BO6" s="64">
        <f t="shared" si="5"/>
        <v>33.9</v>
      </c>
      <c r="BP6" s="61" t="str">
        <f>IF(BP8="-","",IF(BP8="-","【-】","【"&amp;SUBSTITUTE(TEXT(BP8,"#,##0.0"),"-","△")&amp;"】"))</f>
        <v>【20.8】</v>
      </c>
      <c r="BQ6" s="65">
        <f>IF(BQ8="-",NA(),BQ8)</f>
        <v>399</v>
      </c>
      <c r="BR6" s="65">
        <f t="shared" ref="BR6:BZ6" si="6">IF(BR8="-",NA(),BR8)</f>
        <v>406</v>
      </c>
      <c r="BS6" s="65">
        <f t="shared" si="6"/>
        <v>425</v>
      </c>
      <c r="BT6" s="65">
        <f t="shared" si="6"/>
        <v>-4667</v>
      </c>
      <c r="BU6" s="65">
        <f t="shared" si="6"/>
        <v>339</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129509</v>
      </c>
      <c r="CN6" s="63">
        <f t="shared" si="7"/>
        <v>52</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100</v>
      </c>
      <c r="DL6" s="64">
        <f t="shared" ref="DL6:DT6" si="9">IF(DL8="-",NA(),DL8)</f>
        <v>360</v>
      </c>
      <c r="DM6" s="64">
        <f t="shared" si="9"/>
        <v>360</v>
      </c>
      <c r="DN6" s="64">
        <f t="shared" si="9"/>
        <v>360</v>
      </c>
      <c r="DO6" s="64">
        <f t="shared" si="9"/>
        <v>210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107</v>
      </c>
      <c r="B7" s="60">
        <f t="shared" ref="B7:X7" si="10">B8</f>
        <v>2019</v>
      </c>
      <c r="C7" s="60">
        <f t="shared" si="10"/>
        <v>232122</v>
      </c>
      <c r="D7" s="60">
        <f t="shared" si="10"/>
        <v>47</v>
      </c>
      <c r="E7" s="60">
        <f t="shared" si="10"/>
        <v>14</v>
      </c>
      <c r="F7" s="60">
        <f t="shared" si="10"/>
        <v>0</v>
      </c>
      <c r="G7" s="60">
        <f t="shared" si="10"/>
        <v>8</v>
      </c>
      <c r="H7" s="60" t="str">
        <f t="shared" si="10"/>
        <v>愛知県　安城市</v>
      </c>
      <c r="I7" s="60" t="str">
        <f t="shared" si="10"/>
        <v>三河安城駅北駐車場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32</v>
      </c>
      <c r="S7" s="62" t="str">
        <f t="shared" si="10"/>
        <v>駅</v>
      </c>
      <c r="T7" s="62" t="str">
        <f t="shared" si="10"/>
        <v>無</v>
      </c>
      <c r="U7" s="63">
        <f t="shared" si="10"/>
        <v>1081</v>
      </c>
      <c r="V7" s="63">
        <f t="shared" si="10"/>
        <v>10</v>
      </c>
      <c r="W7" s="63">
        <f t="shared" si="10"/>
        <v>100</v>
      </c>
      <c r="X7" s="62" t="str">
        <f t="shared" si="10"/>
        <v>代行制</v>
      </c>
      <c r="Y7" s="64">
        <f>Y8</f>
        <v>181.6</v>
      </c>
      <c r="Z7" s="64">
        <f t="shared" ref="Z7:AH7" si="11">Z8</f>
        <v>236.9</v>
      </c>
      <c r="AA7" s="64">
        <f t="shared" si="11"/>
        <v>263.10000000000002</v>
      </c>
      <c r="AB7" s="64">
        <f t="shared" si="11"/>
        <v>14.3</v>
      </c>
      <c r="AC7" s="64">
        <f t="shared" si="11"/>
        <v>160.19999999999999</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44.5</v>
      </c>
      <c r="BG7" s="64">
        <f t="shared" ref="BG7:BO7" si="14">BG8</f>
        <v>57.8</v>
      </c>
      <c r="BH7" s="64">
        <f t="shared" si="14"/>
        <v>62</v>
      </c>
      <c r="BI7" s="64">
        <f t="shared" si="14"/>
        <v>-599.5</v>
      </c>
      <c r="BJ7" s="64">
        <f t="shared" si="14"/>
        <v>37.6</v>
      </c>
      <c r="BK7" s="64">
        <f t="shared" si="14"/>
        <v>38.200000000000003</v>
      </c>
      <c r="BL7" s="64">
        <f t="shared" si="14"/>
        <v>34.6</v>
      </c>
      <c r="BM7" s="64">
        <f t="shared" si="14"/>
        <v>37.6</v>
      </c>
      <c r="BN7" s="64">
        <f t="shared" si="14"/>
        <v>30.2</v>
      </c>
      <c r="BO7" s="64">
        <f t="shared" si="14"/>
        <v>33.9</v>
      </c>
      <c r="BP7" s="61"/>
      <c r="BQ7" s="65">
        <f>BQ8</f>
        <v>399</v>
      </c>
      <c r="BR7" s="65">
        <f t="shared" ref="BR7:BZ7" si="15">BR8</f>
        <v>406</v>
      </c>
      <c r="BS7" s="65">
        <f t="shared" si="15"/>
        <v>425</v>
      </c>
      <c r="BT7" s="65">
        <f t="shared" si="15"/>
        <v>-4667</v>
      </c>
      <c r="BU7" s="65">
        <f t="shared" si="15"/>
        <v>339</v>
      </c>
      <c r="BV7" s="65">
        <f t="shared" si="15"/>
        <v>6967</v>
      </c>
      <c r="BW7" s="65">
        <f t="shared" si="15"/>
        <v>7138</v>
      </c>
      <c r="BX7" s="65">
        <f t="shared" si="15"/>
        <v>8131</v>
      </c>
      <c r="BY7" s="65">
        <f t="shared" si="15"/>
        <v>8076</v>
      </c>
      <c r="BZ7" s="65">
        <f t="shared" si="15"/>
        <v>8265</v>
      </c>
      <c r="CA7" s="63"/>
      <c r="CB7" s="64" t="s">
        <v>108</v>
      </c>
      <c r="CC7" s="64" t="s">
        <v>108</v>
      </c>
      <c r="CD7" s="64" t="s">
        <v>108</v>
      </c>
      <c r="CE7" s="64" t="s">
        <v>108</v>
      </c>
      <c r="CF7" s="64" t="s">
        <v>108</v>
      </c>
      <c r="CG7" s="64" t="s">
        <v>108</v>
      </c>
      <c r="CH7" s="64" t="s">
        <v>108</v>
      </c>
      <c r="CI7" s="64" t="s">
        <v>108</v>
      </c>
      <c r="CJ7" s="64" t="s">
        <v>108</v>
      </c>
      <c r="CK7" s="64" t="s">
        <v>106</v>
      </c>
      <c r="CL7" s="61"/>
      <c r="CM7" s="63">
        <f>CM8</f>
        <v>129509</v>
      </c>
      <c r="CN7" s="63">
        <f>CN8</f>
        <v>52</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100</v>
      </c>
      <c r="DL7" s="64">
        <f t="shared" ref="DL7:DT7" si="17">DL8</f>
        <v>360</v>
      </c>
      <c r="DM7" s="64">
        <f t="shared" si="17"/>
        <v>360</v>
      </c>
      <c r="DN7" s="64">
        <f t="shared" si="17"/>
        <v>360</v>
      </c>
      <c r="DO7" s="64">
        <f t="shared" si="17"/>
        <v>210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232122</v>
      </c>
      <c r="D8" s="67">
        <v>47</v>
      </c>
      <c r="E8" s="67">
        <v>14</v>
      </c>
      <c r="F8" s="67">
        <v>0</v>
      </c>
      <c r="G8" s="67">
        <v>8</v>
      </c>
      <c r="H8" s="67" t="s">
        <v>109</v>
      </c>
      <c r="I8" s="67" t="s">
        <v>110</v>
      </c>
      <c r="J8" s="67" t="s">
        <v>111</v>
      </c>
      <c r="K8" s="67" t="s">
        <v>112</v>
      </c>
      <c r="L8" s="67" t="s">
        <v>113</v>
      </c>
      <c r="M8" s="67" t="s">
        <v>114</v>
      </c>
      <c r="N8" s="67" t="s">
        <v>115</v>
      </c>
      <c r="O8" s="68" t="s">
        <v>116</v>
      </c>
      <c r="P8" s="69" t="s">
        <v>117</v>
      </c>
      <c r="Q8" s="69" t="s">
        <v>118</v>
      </c>
      <c r="R8" s="70">
        <v>32</v>
      </c>
      <c r="S8" s="69" t="s">
        <v>119</v>
      </c>
      <c r="T8" s="69" t="s">
        <v>120</v>
      </c>
      <c r="U8" s="70">
        <v>1081</v>
      </c>
      <c r="V8" s="70">
        <v>10</v>
      </c>
      <c r="W8" s="70">
        <v>100</v>
      </c>
      <c r="X8" s="69" t="s">
        <v>121</v>
      </c>
      <c r="Y8" s="71">
        <v>181.6</v>
      </c>
      <c r="Z8" s="71">
        <v>236.9</v>
      </c>
      <c r="AA8" s="71">
        <v>263.10000000000002</v>
      </c>
      <c r="AB8" s="71">
        <v>14.3</v>
      </c>
      <c r="AC8" s="71">
        <v>160.19999999999999</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44.5</v>
      </c>
      <c r="BG8" s="71">
        <v>57.8</v>
      </c>
      <c r="BH8" s="71">
        <v>62</v>
      </c>
      <c r="BI8" s="71">
        <v>-599.5</v>
      </c>
      <c r="BJ8" s="71">
        <v>37.6</v>
      </c>
      <c r="BK8" s="71">
        <v>38.200000000000003</v>
      </c>
      <c r="BL8" s="71">
        <v>34.6</v>
      </c>
      <c r="BM8" s="71">
        <v>37.6</v>
      </c>
      <c r="BN8" s="71">
        <v>30.2</v>
      </c>
      <c r="BO8" s="71">
        <v>33.9</v>
      </c>
      <c r="BP8" s="68">
        <v>20.8</v>
      </c>
      <c r="BQ8" s="72">
        <v>399</v>
      </c>
      <c r="BR8" s="72">
        <v>406</v>
      </c>
      <c r="BS8" s="72">
        <v>425</v>
      </c>
      <c r="BT8" s="73">
        <v>-4667</v>
      </c>
      <c r="BU8" s="73">
        <v>339</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129509</v>
      </c>
      <c r="CN8" s="70">
        <v>52</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100</v>
      </c>
      <c r="DL8" s="71">
        <v>360</v>
      </c>
      <c r="DM8" s="71">
        <v>360</v>
      </c>
      <c r="DN8" s="71">
        <v>360</v>
      </c>
      <c r="DO8" s="71">
        <v>210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2020-12-04T03:32:31Z</dcterms:created>
  <dcterms:modified xsi:type="dcterms:W3CDTF">2021-02-22T02:52:54Z</dcterms:modified>
  <cp:category/>
</cp:coreProperties>
</file>