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Zencho-fs.aicnw.intra.aichi\BC103000_総務部市町村課\理財G（全庁ファイルサーバー）\14 経営比較分析表\R2\00作業用\02☆☆HP公表データ\09駐車場\"/>
    </mc:Choice>
  </mc:AlternateContent>
  <workbookProtection workbookAlgorithmName="SHA-512" workbookHashValue="0ZBliI05c4jDzcnWQ43AHoj5qVL/AzSzIxkLycTUmcp2RC32fpDvUVXly+yOujKDlxy3yvvpwRgERgAlqIkApA==" workbookSaltValue="5sWxPSbuvZkSgHEJgk8LoA==" workbookSpinCount="100000" lockStructure="1"/>
  <bookViews>
    <workbookView xWindow="0" yWindow="0" windowWidth="20490" windowHeight="753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BZ76" i="4"/>
  <c r="MA51" i="4"/>
  <c r="CS30" i="4"/>
  <c r="C11" i="5"/>
  <c r="D11" i="5"/>
  <c r="E11" i="5"/>
  <c r="B11" i="5"/>
  <c r="BK76" i="4" l="1"/>
  <c r="LH51" i="4"/>
  <c r="GQ51" i="4"/>
  <c r="LH30" i="4"/>
  <c r="LT76" i="4"/>
  <c r="IE76" i="4"/>
  <c r="BZ51" i="4"/>
  <c r="GQ30" i="4"/>
  <c r="BZ30" i="4"/>
  <c r="BG30" i="4"/>
  <c r="BG51" i="4"/>
  <c r="FX30" i="4"/>
  <c r="AV76" i="4"/>
  <c r="KO51" i="4"/>
  <c r="LE76" i="4"/>
  <c r="FX51" i="4"/>
  <c r="KO30" i="4"/>
  <c r="HP76" i="4"/>
  <c r="KP76" i="4"/>
  <c r="FE51" i="4"/>
  <c r="HA76" i="4"/>
  <c r="AN51" i="4"/>
  <c r="FE30" i="4"/>
  <c r="AN30" i="4"/>
  <c r="JV30" i="4"/>
  <c r="AG76" i="4"/>
  <c r="JV51" i="4"/>
  <c r="R76" i="4"/>
  <c r="KA76" i="4"/>
  <c r="EL51" i="4"/>
  <c r="JC30" i="4"/>
  <c r="EL30" i="4"/>
  <c r="GL76" i="4"/>
  <c r="U51" i="4"/>
  <c r="U30" i="4"/>
  <c r="JC51" i="4"/>
</calcChain>
</file>

<file path=xl/sharedStrings.xml><?xml version="1.0" encoding="utf-8"?>
<sst xmlns="http://schemas.openxmlformats.org/spreadsheetml/2006/main" count="278" uniqueCount="126">
  <si>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</si>
  <si>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</si>
  <si>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</si>
  <si>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</si>
  <si>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</si>
  <si>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</si>
  <si>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</si>
  <si>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</si>
  <si>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</si>
  <si>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</si>
  <si>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</si>
  <si>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</si>
  <si>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</si>
  <si>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</si>
  <si>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</si>
  <si>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</si>
  <si>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</si>
  <si>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</si>
  <si>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</si>
  <si>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</si>
  <si>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</si>
  <si>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</si>
  <si>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</si>
  <si>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</si>
  <si>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</si>
  <si>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</si>
  <si>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</si>
  <si>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</si>
  <si>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</si>
  <si>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</si>
  <si>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</si>
  <si>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</si>
  <si>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</si>
  <si>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</si>
  <si>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</si>
  <si>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</si>
  <si>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</si>
  <si>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</si>
  <si>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</si>
  <si>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</si>
  <si>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</si>
  <si>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</si>
  <si>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</si>
  <si>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</si>
  <si>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</si>
  <si>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</si>
  <si>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</si>
  <si>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</si>
  <si>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</si>
  <si>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</si>
  <si>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</si>
  <si>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</si>
  <si>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</si>
  <si>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</si>
  <si>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</si>
  <si>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</si>
  <si>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</si>
  <si>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</si>
  <si>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</si>
  <si>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</si>
  <si>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</si>
  <si>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</si>
  <si>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</si>
  <si>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</si>
  <si>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</si>
  <si>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</si>
  <si>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</si>
  <si>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</si>
  <si>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</si>
  <si>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</si>
  <si>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</si>
  <si>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</si>
  <si>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</si>
  <si>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</si>
  <si>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</si>
  <si>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</si>
  <si>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</si>
  <si>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</si>
  <si>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</si>
  <si>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</si>
  <si>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</si>
  <si>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</si>
  <si>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</si>
  <si>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</si>
  <si>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</si>
  <si>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</si>
  <si>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</si>
  <si>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</si>
  <si>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</si>
  <si>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</si>
  <si>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</si>
  <si>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</si>
  <si>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</si>
  <si>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</si>
  <si>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</si>
  <si>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</si>
  <si>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</si>
  <si>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</si>
  <si>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</si>
  <si>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</si>
  <si>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</si>
  <si>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</si>
  <si>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</si>
  <si>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</si>
  <si>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愛知県　安城市</t>
  </si>
  <si>
    <t>安城駅西駐車場（東棟）</t>
  </si>
  <si>
    <t>法非適用</t>
  </si>
  <si>
    <t>駐車場整備事業</t>
  </si>
  <si>
    <t>-</t>
  </si>
  <si>
    <t>Ａ１Ｂ１</t>
  </si>
  <si>
    <t>非設置</t>
  </si>
  <si>
    <t>該当数値なし</t>
  </si>
  <si>
    <t>届出駐車場</t>
  </si>
  <si>
    <t>立体式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</si>
  <si>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</si>
  <si>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</si>
  <si>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</si>
  <si>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</si>
  <si>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</si>
  <si>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</si>
  <si>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</si>
  <si>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</si>
  <si>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駐車場の規模が大きく、パーク＆ライド利用や近隣商店利用が目的の利用者が多く、平均より収益性が高い。①収益的収支比率について、H29、H30は平均値を下回っているが、数値は100％以上で他会計補助金等に頼ることなく健全経営を続けている。④売上高GOP比率及び⑤EBITDAについては平均値を上回り、増加傾向で収益性はある。なお、H28からH30にかけて修繕や機器の更新により総費用が多かったため、各数値は減少している。</t>
    <rPh sb="70" eb="73">
      <t>ヘイキンチ</t>
    </rPh>
    <rPh sb="74" eb="76">
      <t>シタマワ</t>
    </rPh>
    <rPh sb="82" eb="84">
      <t>スウチ</t>
    </rPh>
    <rPh sb="89" eb="91">
      <t>イジョウ</t>
    </rPh>
    <rPh sb="92" eb="93">
      <t>タ</t>
    </rPh>
    <rPh sb="93" eb="99">
      <t>カイケイホジョキントウ</t>
    </rPh>
    <rPh sb="100" eb="101">
      <t>タヨ</t>
    </rPh>
    <rPh sb="106" eb="110">
      <t>ケンゼンケイエイ</t>
    </rPh>
    <rPh sb="111" eb="112">
      <t>ツヅ</t>
    </rPh>
    <rPh sb="140" eb="143">
      <t>ヘイキンチ</t>
    </rPh>
    <rPh sb="144" eb="146">
      <t>ウワマワ</t>
    </rPh>
    <rPh sb="148" eb="150">
      <t>ゾウカ</t>
    </rPh>
    <rPh sb="150" eb="152">
      <t>ケイコウ</t>
    </rPh>
    <rPh sb="153" eb="156">
      <t>シュウエキセイ</t>
    </rPh>
    <rPh sb="175" eb="177">
      <t>シュウゼン</t>
    </rPh>
    <rPh sb="178" eb="180">
      <t>キキ</t>
    </rPh>
    <rPh sb="181" eb="183">
      <t>コウシン</t>
    </rPh>
    <rPh sb="186" eb="187">
      <t>ソウ</t>
    </rPh>
    <rPh sb="187" eb="189">
      <t>ヒヨウ</t>
    </rPh>
    <rPh sb="190" eb="191">
      <t>オオ</t>
    </rPh>
    <rPh sb="197" eb="198">
      <t>カク</t>
    </rPh>
    <rPh sb="198" eb="200">
      <t>スウチ</t>
    </rPh>
    <rPh sb="201" eb="203">
      <t>ゲンショウ</t>
    </rPh>
    <phoneticPr fontId="5"/>
  </si>
  <si>
    <t xml:space="preserve">⑩企業債残高対料金収入比率について、H24に壁面工事を行った際に企業債を発行し、償還計画に基づき計画的な地方債償還を行いR4に償還を完了する予定で、以降は良好な経営が期待できる。また、地方公営企業法を適用していないため、⑥有形固定資産減価償却率、⑨累積欠損金比率について「該当なし」となっている。なお、細かな施設の更新や修繕は今後必要に応じて行っていく。
</t>
    <rPh sb="22" eb="24">
      <t>ヘキメン</t>
    </rPh>
    <rPh sb="30" eb="31">
      <t>サイ</t>
    </rPh>
    <rPh sb="32" eb="34">
      <t>キギョウ</t>
    </rPh>
    <rPh sb="66" eb="68">
      <t>カンリョウ</t>
    </rPh>
    <rPh sb="74" eb="76">
      <t>イコウ</t>
    </rPh>
    <rPh sb="77" eb="79">
      <t>リョウコウ</t>
    </rPh>
    <rPh sb="80" eb="82">
      <t>ケイエイ</t>
    </rPh>
    <rPh sb="83" eb="85">
      <t>キタイ</t>
    </rPh>
    <rPh sb="121" eb="122">
      <t>リツ</t>
    </rPh>
    <phoneticPr fontId="5"/>
  </si>
  <si>
    <t>時間貸・定期貸併用駐車場であるため、１台あたりの駐車時間が長く、１日の平均台数が少ない状況となっている。⑪稼働率について、平均値と比べ低くなっているが、90％程度で推移している。市主要駅が周辺にあり、利用者の傾向として通勤等によるパーク＆ライドが目的であるため、駐車場としてのニーズはあると考えられる。</t>
    <phoneticPr fontId="5"/>
  </si>
  <si>
    <t>収益等は平均値より低い部分が見受けられるものの、他会計補助金等に頼ることなく概ね黒字経営を続けられている。本駐車場は、本市が管理する中で最も規模が大きく、高い収益性がある。稼働率は平均を下回るが、パーク＆ライドによる長時間利用を目的としているためであり、需要が多いため、今後も継続して経営していく必要がある。
経営戦略については令和2年度に策定予定である。</t>
    <rPh sb="164" eb="166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</si>
</sst>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355.1</c:v>
                </c:pt>
                <c:pt idx="1">
                  <c:v>207.8</c:v>
                </c:pt>
                <c:pt idx="2">
                  <c:v>159.80000000000001</c:v>
                </c:pt>
                <c:pt idx="3">
                  <c:v>191.5</c:v>
                </c:pt>
                <c:pt idx="4">
                  <c:v>329.8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9B-47FD-AF56-90FBE86C8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218.5</c:v>
                </c:pt>
                <c:pt idx="1">
                  <c:v>151.19999999999999</c:v>
                </c:pt>
                <c:pt idx="2">
                  <c:v>212.4</c:v>
                </c:pt>
                <c:pt idx="3">
                  <c:v>243</c:v>
                </c:pt>
                <c:pt idx="4">
                  <c:v>218.2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B-47FD-AF56-90FBE86C8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7.2</c:v>
                </c:pt>
                <c:pt idx="1">
                  <c:v>5.9</c:v>
                </c:pt>
                <c:pt idx="2">
                  <c:v>2.4</c:v>
                </c:pt>
                <c:pt idx="3">
                  <c:v>1.3</c:v>
                </c:pt>
                <c:pt idx="4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72-48B1-A264-3407D7A3D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280</c:v>
                </c:pt>
                <c:pt idx="1">
                  <c:v>239.6</c:v>
                </c:pt>
                <c:pt idx="2">
                  <c:v>224.1</c:v>
                </c:pt>
                <c:pt idx="3">
                  <c:v>152.5</c:v>
                </c:pt>
                <c:pt idx="4">
                  <c:v>1239.2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72-48B1-A264-3407D7A3D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5E3-4207-AA9E-D8E0AF7B2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E3-4207-AA9E-D8E0AF7B2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B40-469C-9B2A-C7711DA16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40-469C-9B2A-C7711DA16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24-4832-8D61-544DF21BA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4.7</c:v>
                </c:pt>
                <c:pt idx="1">
                  <c:v>4</c:v>
                </c:pt>
                <c:pt idx="2">
                  <c:v>2.4</c:v>
                </c:pt>
                <c:pt idx="3">
                  <c:v>2.2999999999999998</c:v>
                </c:pt>
                <c:pt idx="4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24-4832-8D61-544DF21BA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F-4C24-B693-16D361ED6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46</c:v>
                </c:pt>
                <c:pt idx="1">
                  <c:v>39</c:v>
                </c:pt>
                <c:pt idx="2">
                  <c:v>25</c:v>
                </c:pt>
                <c:pt idx="3">
                  <c:v>23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3F-4C24-B693-16D361ED6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70.3</c:v>
                </c:pt>
                <c:pt idx="1">
                  <c:v>73.900000000000006</c:v>
                </c:pt>
                <c:pt idx="2">
                  <c:v>86.4</c:v>
                </c:pt>
                <c:pt idx="3">
                  <c:v>96.2</c:v>
                </c:pt>
                <c:pt idx="4">
                  <c:v>89.8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BB-476C-B002-1E82ED995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138.9</c:v>
                </c:pt>
                <c:pt idx="1">
                  <c:v>139.69999999999999</c:v>
                </c:pt>
                <c:pt idx="2">
                  <c:v>139.30000000000001</c:v>
                </c:pt>
                <c:pt idx="3">
                  <c:v>135.30000000000001</c:v>
                </c:pt>
                <c:pt idx="4">
                  <c:v>127.7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BB-476C-B002-1E82ED995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72.599999999999994</c:v>
                </c:pt>
                <c:pt idx="1">
                  <c:v>52.9</c:v>
                </c:pt>
                <c:pt idx="2">
                  <c:v>38.4</c:v>
                </c:pt>
                <c:pt idx="3">
                  <c:v>48.7</c:v>
                </c:pt>
                <c:pt idx="4">
                  <c:v>70.599999999999994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F9-45E8-8D35-57F2925DA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33.200000000000003</c:v>
                </c:pt>
                <c:pt idx="1">
                  <c:v>29.6</c:v>
                </c:pt>
                <c:pt idx="2">
                  <c:v>29.2</c:v>
                </c:pt>
                <c:pt idx="3">
                  <c:v>30.4</c:v>
                </c:pt>
                <c:pt idx="4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F9-45E8-8D35-57F2925DA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55815</c:v>
                </c:pt>
                <c:pt idx="1">
                  <c:v>42015</c:v>
                </c:pt>
                <c:pt idx="2">
                  <c:v>31544</c:v>
                </c:pt>
                <c:pt idx="3">
                  <c:v>43547</c:v>
                </c:pt>
                <c:pt idx="4">
                  <c:v>59312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15-45C1-A1FA-FB8DECCF4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37496</c:v>
                </c:pt>
                <c:pt idx="1">
                  <c:v>31888</c:v>
                </c:pt>
                <c:pt idx="2">
                  <c:v>13314</c:v>
                </c:pt>
                <c:pt idx="3">
                  <c:v>28825</c:v>
                </c:pt>
                <c:pt idx="4">
                  <c:v>26838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15-45C1-A1FA-FB8DECCF4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愛知県安城市　安城駅西駐車場（東棟）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Ａ１Ｂ１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駅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10604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112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立体式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26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391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200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代行制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122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H27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H28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H29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H30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H27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H28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H29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H30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H27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H28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H29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H30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355.1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207.8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159.80000000000001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191.5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329.8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70.3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73.900000000000006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86.4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96.2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89.8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218.5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151.19999999999999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212.4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243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218.2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4.7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4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2.4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2.2999999999999998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1.5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138.9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139.69999999999999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139.30000000000001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135.30000000000001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127.7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123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124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H27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H28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H29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H30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H27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H28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H29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H30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H27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H28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H29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H30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72.599999999999994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52.9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38.4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48.7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70.599999999999994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55815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42015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31544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43547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59312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46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39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25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23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11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33.200000000000003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29.6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29.2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30.4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5.8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37496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31888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13314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28825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26838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125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287830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H27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H28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H29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H30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2022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H27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H28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H29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H30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H27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H28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H29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H30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7.2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5.9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2.4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1.3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0.4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280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239.6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224.1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152.5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1239.2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NkS2mi6XPiw2LMDDa6LIVSXEgV/k7Z47Rt1vXwvqG+/IzNH2AY9F+a73kVOqx/JvXg/iSdUOuEvVOrLUXQftjQ==" saltValue="bVpKqmuCREg5xuFHSCUt7Q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90</v>
      </c>
      <c r="AL5" s="59" t="s">
        <v>91</v>
      </c>
      <c r="AM5" s="59" t="s">
        <v>92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90</v>
      </c>
      <c r="AW5" s="59" t="s">
        <v>91</v>
      </c>
      <c r="AX5" s="59" t="s">
        <v>92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90</v>
      </c>
      <c r="BH5" s="59" t="s">
        <v>91</v>
      </c>
      <c r="BI5" s="59" t="s">
        <v>92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90</v>
      </c>
      <c r="BS5" s="59" t="s">
        <v>91</v>
      </c>
      <c r="BT5" s="59" t="s">
        <v>92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90</v>
      </c>
      <c r="CD5" s="59" t="s">
        <v>91</v>
      </c>
      <c r="CE5" s="59" t="s">
        <v>92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89</v>
      </c>
      <c r="CP5" s="59" t="s">
        <v>90</v>
      </c>
      <c r="CQ5" s="59" t="s">
        <v>91</v>
      </c>
      <c r="CR5" s="59" t="s">
        <v>92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89</v>
      </c>
      <c r="DA5" s="59" t="s">
        <v>90</v>
      </c>
      <c r="DB5" s="59" t="s">
        <v>91</v>
      </c>
      <c r="DC5" s="59" t="s">
        <v>92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90</v>
      </c>
      <c r="DM5" s="59" t="s">
        <v>91</v>
      </c>
      <c r="DN5" s="59" t="s">
        <v>92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100</v>
      </c>
      <c r="B6" s="60">
        <f>B8</f>
        <v>2019</v>
      </c>
      <c r="C6" s="60">
        <f t="shared" ref="C6:X6" si="1">C8</f>
        <v>232122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11</v>
      </c>
      <c r="H6" s="60" t="str">
        <f>SUBSTITUTE(H8,"　","")</f>
        <v>愛知県安城市</v>
      </c>
      <c r="I6" s="60" t="str">
        <f t="shared" si="1"/>
        <v>安城駅西駐車場（東棟）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Ａ１Ｂ１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立体式</v>
      </c>
      <c r="R6" s="63">
        <f t="shared" si="1"/>
        <v>26</v>
      </c>
      <c r="S6" s="62" t="str">
        <f t="shared" si="1"/>
        <v>駅</v>
      </c>
      <c r="T6" s="62" t="str">
        <f t="shared" si="1"/>
        <v>無</v>
      </c>
      <c r="U6" s="63">
        <f t="shared" si="1"/>
        <v>10604</v>
      </c>
      <c r="V6" s="63">
        <f t="shared" si="1"/>
        <v>391</v>
      </c>
      <c r="W6" s="63">
        <f t="shared" si="1"/>
        <v>200</v>
      </c>
      <c r="X6" s="62" t="str">
        <f t="shared" si="1"/>
        <v>代行制</v>
      </c>
      <c r="Y6" s="64">
        <f>IF(Y8="-",NA(),Y8)</f>
        <v>355.1</v>
      </c>
      <c r="Z6" s="64">
        <f t="shared" ref="Z6:AH6" si="2">IF(Z8="-",NA(),Z8)</f>
        <v>207.8</v>
      </c>
      <c r="AA6" s="64">
        <f t="shared" si="2"/>
        <v>159.80000000000001</v>
      </c>
      <c r="AB6" s="64">
        <f t="shared" si="2"/>
        <v>191.5</v>
      </c>
      <c r="AC6" s="64">
        <f t="shared" si="2"/>
        <v>329.8</v>
      </c>
      <c r="AD6" s="64">
        <f t="shared" si="2"/>
        <v>218.5</v>
      </c>
      <c r="AE6" s="64">
        <f t="shared" si="2"/>
        <v>151.19999999999999</v>
      </c>
      <c r="AF6" s="64">
        <f t="shared" si="2"/>
        <v>212.4</v>
      </c>
      <c r="AG6" s="64">
        <f t="shared" si="2"/>
        <v>243</v>
      </c>
      <c r="AH6" s="64">
        <f t="shared" si="2"/>
        <v>218.2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4.7</v>
      </c>
      <c r="AP6" s="64">
        <f t="shared" si="3"/>
        <v>4</v>
      </c>
      <c r="AQ6" s="64">
        <f t="shared" si="3"/>
        <v>2.4</v>
      </c>
      <c r="AR6" s="64">
        <f t="shared" si="3"/>
        <v>2.2999999999999998</v>
      </c>
      <c r="AS6" s="64">
        <f t="shared" si="3"/>
        <v>1.5</v>
      </c>
      <c r="AT6" s="61" t="str">
        <f>IF(AT8="-","",IF(AT8="-","【-】","【"&amp;SUBSTITUTE(TEXT(AT8,"#,##0.0"),"-","△")&amp;"】"))</f>
        <v>【2.3】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46</v>
      </c>
      <c r="BA6" s="65">
        <f t="shared" si="4"/>
        <v>39</v>
      </c>
      <c r="BB6" s="65">
        <f t="shared" si="4"/>
        <v>25</v>
      </c>
      <c r="BC6" s="65">
        <f t="shared" si="4"/>
        <v>23</v>
      </c>
      <c r="BD6" s="65">
        <f t="shared" si="4"/>
        <v>11</v>
      </c>
      <c r="BE6" s="63" t="str">
        <f>IF(BE8="-","",IF(BE8="-","【-】","【"&amp;SUBSTITUTE(TEXT(BE8,"#,##0"),"-","△")&amp;"】"))</f>
        <v>【17】</v>
      </c>
      <c r="BF6" s="64">
        <f>IF(BF8="-",NA(),BF8)</f>
        <v>72.599999999999994</v>
      </c>
      <c r="BG6" s="64">
        <f t="shared" ref="BG6:BO6" si="5">IF(BG8="-",NA(),BG8)</f>
        <v>52.9</v>
      </c>
      <c r="BH6" s="64">
        <f t="shared" si="5"/>
        <v>38.4</v>
      </c>
      <c r="BI6" s="64">
        <f t="shared" si="5"/>
        <v>48.7</v>
      </c>
      <c r="BJ6" s="64">
        <f t="shared" si="5"/>
        <v>70.599999999999994</v>
      </c>
      <c r="BK6" s="64">
        <f t="shared" si="5"/>
        <v>33.200000000000003</v>
      </c>
      <c r="BL6" s="64">
        <f t="shared" si="5"/>
        <v>29.6</v>
      </c>
      <c r="BM6" s="64">
        <f t="shared" si="5"/>
        <v>29.2</v>
      </c>
      <c r="BN6" s="64">
        <f t="shared" si="5"/>
        <v>30.4</v>
      </c>
      <c r="BO6" s="64">
        <f t="shared" si="5"/>
        <v>5.8</v>
      </c>
      <c r="BP6" s="61" t="str">
        <f>IF(BP8="-","",IF(BP8="-","【-】","【"&amp;SUBSTITUTE(TEXT(BP8,"#,##0.0"),"-","△")&amp;"】"))</f>
        <v>【20.8】</v>
      </c>
      <c r="BQ6" s="65">
        <f>IF(BQ8="-",NA(),BQ8)</f>
        <v>55815</v>
      </c>
      <c r="BR6" s="65">
        <f t="shared" ref="BR6:BZ6" si="6">IF(BR8="-",NA(),BR8)</f>
        <v>42015</v>
      </c>
      <c r="BS6" s="65">
        <f t="shared" si="6"/>
        <v>31544</v>
      </c>
      <c r="BT6" s="65">
        <f t="shared" si="6"/>
        <v>43547</v>
      </c>
      <c r="BU6" s="65">
        <f t="shared" si="6"/>
        <v>59312</v>
      </c>
      <c r="BV6" s="65">
        <f t="shared" si="6"/>
        <v>37496</v>
      </c>
      <c r="BW6" s="65">
        <f t="shared" si="6"/>
        <v>31888</v>
      </c>
      <c r="BX6" s="65">
        <f t="shared" si="6"/>
        <v>13314</v>
      </c>
      <c r="BY6" s="65">
        <f t="shared" si="6"/>
        <v>28825</v>
      </c>
      <c r="BZ6" s="65">
        <f t="shared" si="6"/>
        <v>26838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101</v>
      </c>
      <c r="CM6" s="63">
        <f t="shared" ref="CM6:CN6" si="7">CM8</f>
        <v>287830</v>
      </c>
      <c r="CN6" s="63">
        <f t="shared" si="7"/>
        <v>2022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101</v>
      </c>
      <c r="CZ6" s="64">
        <f>IF(CZ8="-",NA(),CZ8)</f>
        <v>7.2</v>
      </c>
      <c r="DA6" s="64">
        <f t="shared" ref="DA6:DI6" si="8">IF(DA8="-",NA(),DA8)</f>
        <v>5.9</v>
      </c>
      <c r="DB6" s="64">
        <f t="shared" si="8"/>
        <v>2.4</v>
      </c>
      <c r="DC6" s="64">
        <f t="shared" si="8"/>
        <v>1.3</v>
      </c>
      <c r="DD6" s="64">
        <f t="shared" si="8"/>
        <v>0.4</v>
      </c>
      <c r="DE6" s="64">
        <f t="shared" si="8"/>
        <v>280</v>
      </c>
      <c r="DF6" s="64">
        <f t="shared" si="8"/>
        <v>239.6</v>
      </c>
      <c r="DG6" s="64">
        <f t="shared" si="8"/>
        <v>224.1</v>
      </c>
      <c r="DH6" s="64">
        <f t="shared" si="8"/>
        <v>152.5</v>
      </c>
      <c r="DI6" s="64">
        <f t="shared" si="8"/>
        <v>1239.2</v>
      </c>
      <c r="DJ6" s="61" t="str">
        <f>IF(DJ8="-","",IF(DJ8="-","【-】","【"&amp;SUBSTITUTE(TEXT(DJ8,"#,##0.0"),"-","△")&amp;"】"))</f>
        <v>【425.4】</v>
      </c>
      <c r="DK6" s="64">
        <f>IF(DK8="-",NA(),DK8)</f>
        <v>70.3</v>
      </c>
      <c r="DL6" s="64">
        <f t="shared" ref="DL6:DT6" si="9">IF(DL8="-",NA(),DL8)</f>
        <v>73.900000000000006</v>
      </c>
      <c r="DM6" s="64">
        <f t="shared" si="9"/>
        <v>86.4</v>
      </c>
      <c r="DN6" s="64">
        <f t="shared" si="9"/>
        <v>96.2</v>
      </c>
      <c r="DO6" s="64">
        <f t="shared" si="9"/>
        <v>89.8</v>
      </c>
      <c r="DP6" s="64">
        <f t="shared" si="9"/>
        <v>138.9</v>
      </c>
      <c r="DQ6" s="64">
        <f t="shared" si="9"/>
        <v>139.69999999999999</v>
      </c>
      <c r="DR6" s="64">
        <f t="shared" si="9"/>
        <v>139.30000000000001</v>
      </c>
      <c r="DS6" s="64">
        <f t="shared" si="9"/>
        <v>135.30000000000001</v>
      </c>
      <c r="DT6" s="64">
        <f t="shared" si="9"/>
        <v>127.7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102</v>
      </c>
      <c r="B7" s="60">
        <f t="shared" ref="B7:X7" si="10">B8</f>
        <v>2019</v>
      </c>
      <c r="C7" s="60">
        <f t="shared" si="10"/>
        <v>232122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11</v>
      </c>
      <c r="H7" s="60" t="str">
        <f t="shared" si="10"/>
        <v>愛知県　安城市</v>
      </c>
      <c r="I7" s="60" t="str">
        <f t="shared" si="10"/>
        <v>安城駅西駐車場（東棟）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Ａ１Ｂ１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立体式</v>
      </c>
      <c r="R7" s="63">
        <f t="shared" si="10"/>
        <v>26</v>
      </c>
      <c r="S7" s="62" t="str">
        <f t="shared" si="10"/>
        <v>駅</v>
      </c>
      <c r="T7" s="62" t="str">
        <f t="shared" si="10"/>
        <v>無</v>
      </c>
      <c r="U7" s="63">
        <f t="shared" si="10"/>
        <v>10604</v>
      </c>
      <c r="V7" s="63">
        <f t="shared" si="10"/>
        <v>391</v>
      </c>
      <c r="W7" s="63">
        <f t="shared" si="10"/>
        <v>200</v>
      </c>
      <c r="X7" s="62" t="str">
        <f t="shared" si="10"/>
        <v>代行制</v>
      </c>
      <c r="Y7" s="64">
        <f>Y8</f>
        <v>355.1</v>
      </c>
      <c r="Z7" s="64">
        <f t="shared" ref="Z7:AH7" si="11">Z8</f>
        <v>207.8</v>
      </c>
      <c r="AA7" s="64">
        <f t="shared" si="11"/>
        <v>159.80000000000001</v>
      </c>
      <c r="AB7" s="64">
        <f t="shared" si="11"/>
        <v>191.5</v>
      </c>
      <c r="AC7" s="64">
        <f t="shared" si="11"/>
        <v>329.8</v>
      </c>
      <c r="AD7" s="64">
        <f t="shared" si="11"/>
        <v>218.5</v>
      </c>
      <c r="AE7" s="64">
        <f t="shared" si="11"/>
        <v>151.19999999999999</v>
      </c>
      <c r="AF7" s="64">
        <f t="shared" si="11"/>
        <v>212.4</v>
      </c>
      <c r="AG7" s="64">
        <f t="shared" si="11"/>
        <v>243</v>
      </c>
      <c r="AH7" s="64">
        <f t="shared" si="11"/>
        <v>218.2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4.7</v>
      </c>
      <c r="AP7" s="64">
        <f t="shared" si="12"/>
        <v>4</v>
      </c>
      <c r="AQ7" s="64">
        <f t="shared" si="12"/>
        <v>2.4</v>
      </c>
      <c r="AR7" s="64">
        <f t="shared" si="12"/>
        <v>2.2999999999999998</v>
      </c>
      <c r="AS7" s="64">
        <f t="shared" si="12"/>
        <v>1.5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46</v>
      </c>
      <c r="BA7" s="65">
        <f t="shared" si="13"/>
        <v>39</v>
      </c>
      <c r="BB7" s="65">
        <f t="shared" si="13"/>
        <v>25</v>
      </c>
      <c r="BC7" s="65">
        <f t="shared" si="13"/>
        <v>23</v>
      </c>
      <c r="BD7" s="65">
        <f t="shared" si="13"/>
        <v>11</v>
      </c>
      <c r="BE7" s="63"/>
      <c r="BF7" s="64">
        <f>BF8</f>
        <v>72.599999999999994</v>
      </c>
      <c r="BG7" s="64">
        <f t="shared" ref="BG7:BO7" si="14">BG8</f>
        <v>52.9</v>
      </c>
      <c r="BH7" s="64">
        <f t="shared" si="14"/>
        <v>38.4</v>
      </c>
      <c r="BI7" s="64">
        <f t="shared" si="14"/>
        <v>48.7</v>
      </c>
      <c r="BJ7" s="64">
        <f t="shared" si="14"/>
        <v>70.599999999999994</v>
      </c>
      <c r="BK7" s="64">
        <f t="shared" si="14"/>
        <v>33.200000000000003</v>
      </c>
      <c r="BL7" s="64">
        <f t="shared" si="14"/>
        <v>29.6</v>
      </c>
      <c r="BM7" s="64">
        <f t="shared" si="14"/>
        <v>29.2</v>
      </c>
      <c r="BN7" s="64">
        <f t="shared" si="14"/>
        <v>30.4</v>
      </c>
      <c r="BO7" s="64">
        <f t="shared" si="14"/>
        <v>5.8</v>
      </c>
      <c r="BP7" s="61"/>
      <c r="BQ7" s="65">
        <f>BQ8</f>
        <v>55815</v>
      </c>
      <c r="BR7" s="65">
        <f t="shared" ref="BR7:BZ7" si="15">BR8</f>
        <v>42015</v>
      </c>
      <c r="BS7" s="65">
        <f t="shared" si="15"/>
        <v>31544</v>
      </c>
      <c r="BT7" s="65">
        <f t="shared" si="15"/>
        <v>43547</v>
      </c>
      <c r="BU7" s="65">
        <f t="shared" si="15"/>
        <v>59312</v>
      </c>
      <c r="BV7" s="65">
        <f t="shared" si="15"/>
        <v>37496</v>
      </c>
      <c r="BW7" s="65">
        <f t="shared" si="15"/>
        <v>31888</v>
      </c>
      <c r="BX7" s="65">
        <f t="shared" si="15"/>
        <v>13314</v>
      </c>
      <c r="BY7" s="65">
        <f t="shared" si="15"/>
        <v>28825</v>
      </c>
      <c r="BZ7" s="65">
        <f t="shared" si="15"/>
        <v>26838</v>
      </c>
      <c r="CA7" s="63"/>
      <c r="CB7" s="64" t="s">
        <v>103</v>
      </c>
      <c r="CC7" s="64" t="s">
        <v>103</v>
      </c>
      <c r="CD7" s="64" t="s">
        <v>103</v>
      </c>
      <c r="CE7" s="64" t="s">
        <v>103</v>
      </c>
      <c r="CF7" s="64" t="s">
        <v>103</v>
      </c>
      <c r="CG7" s="64" t="s">
        <v>103</v>
      </c>
      <c r="CH7" s="64" t="s">
        <v>103</v>
      </c>
      <c r="CI7" s="64" t="s">
        <v>103</v>
      </c>
      <c r="CJ7" s="64" t="s">
        <v>103</v>
      </c>
      <c r="CK7" s="64" t="s">
        <v>101</v>
      </c>
      <c r="CL7" s="61"/>
      <c r="CM7" s="63">
        <f>CM8</f>
        <v>287830</v>
      </c>
      <c r="CN7" s="63">
        <f>CN8</f>
        <v>2022</v>
      </c>
      <c r="CO7" s="64" t="s">
        <v>103</v>
      </c>
      <c r="CP7" s="64" t="s">
        <v>103</v>
      </c>
      <c r="CQ7" s="64" t="s">
        <v>103</v>
      </c>
      <c r="CR7" s="64" t="s">
        <v>103</v>
      </c>
      <c r="CS7" s="64" t="s">
        <v>103</v>
      </c>
      <c r="CT7" s="64" t="s">
        <v>103</v>
      </c>
      <c r="CU7" s="64" t="s">
        <v>103</v>
      </c>
      <c r="CV7" s="64" t="s">
        <v>103</v>
      </c>
      <c r="CW7" s="64" t="s">
        <v>103</v>
      </c>
      <c r="CX7" s="64" t="s">
        <v>101</v>
      </c>
      <c r="CY7" s="61"/>
      <c r="CZ7" s="64">
        <f>CZ8</f>
        <v>7.2</v>
      </c>
      <c r="DA7" s="64">
        <f t="shared" ref="DA7:DI7" si="16">DA8</f>
        <v>5.9</v>
      </c>
      <c r="DB7" s="64">
        <f t="shared" si="16"/>
        <v>2.4</v>
      </c>
      <c r="DC7" s="64">
        <f t="shared" si="16"/>
        <v>1.3</v>
      </c>
      <c r="DD7" s="64">
        <f t="shared" si="16"/>
        <v>0.4</v>
      </c>
      <c r="DE7" s="64">
        <f t="shared" si="16"/>
        <v>280</v>
      </c>
      <c r="DF7" s="64">
        <f t="shared" si="16"/>
        <v>239.6</v>
      </c>
      <c r="DG7" s="64">
        <f t="shared" si="16"/>
        <v>224.1</v>
      </c>
      <c r="DH7" s="64">
        <f t="shared" si="16"/>
        <v>152.5</v>
      </c>
      <c r="DI7" s="64">
        <f t="shared" si="16"/>
        <v>1239.2</v>
      </c>
      <c r="DJ7" s="61"/>
      <c r="DK7" s="64">
        <f>DK8</f>
        <v>70.3</v>
      </c>
      <c r="DL7" s="64">
        <f t="shared" ref="DL7:DT7" si="17">DL8</f>
        <v>73.900000000000006</v>
      </c>
      <c r="DM7" s="64">
        <f t="shared" si="17"/>
        <v>86.4</v>
      </c>
      <c r="DN7" s="64">
        <f t="shared" si="17"/>
        <v>96.2</v>
      </c>
      <c r="DO7" s="64">
        <f t="shared" si="17"/>
        <v>89.8</v>
      </c>
      <c r="DP7" s="64">
        <f t="shared" si="17"/>
        <v>138.9</v>
      </c>
      <c r="DQ7" s="64">
        <f t="shared" si="17"/>
        <v>139.69999999999999</v>
      </c>
      <c r="DR7" s="64">
        <f t="shared" si="17"/>
        <v>139.30000000000001</v>
      </c>
      <c r="DS7" s="64">
        <f t="shared" si="17"/>
        <v>135.30000000000001</v>
      </c>
      <c r="DT7" s="64">
        <f t="shared" si="17"/>
        <v>127.7</v>
      </c>
      <c r="DU7" s="61"/>
    </row>
    <row r="8" spans="1:125" s="66" customFormat="1" x14ac:dyDescent="0.15">
      <c r="A8" s="49"/>
      <c r="B8" s="67">
        <v>2019</v>
      </c>
      <c r="C8" s="67">
        <v>232122</v>
      </c>
      <c r="D8" s="67">
        <v>47</v>
      </c>
      <c r="E8" s="67">
        <v>14</v>
      </c>
      <c r="F8" s="67">
        <v>0</v>
      </c>
      <c r="G8" s="67">
        <v>11</v>
      </c>
      <c r="H8" s="67" t="s">
        <v>104</v>
      </c>
      <c r="I8" s="67" t="s">
        <v>105</v>
      </c>
      <c r="J8" s="67" t="s">
        <v>106</v>
      </c>
      <c r="K8" s="67" t="s">
        <v>107</v>
      </c>
      <c r="L8" s="67" t="s">
        <v>108</v>
      </c>
      <c r="M8" s="67" t="s">
        <v>109</v>
      </c>
      <c r="N8" s="67" t="s">
        <v>110</v>
      </c>
      <c r="O8" s="68" t="s">
        <v>111</v>
      </c>
      <c r="P8" s="69" t="s">
        <v>112</v>
      </c>
      <c r="Q8" s="69" t="s">
        <v>113</v>
      </c>
      <c r="R8" s="70">
        <v>26</v>
      </c>
      <c r="S8" s="69" t="s">
        <v>114</v>
      </c>
      <c r="T8" s="69" t="s">
        <v>115</v>
      </c>
      <c r="U8" s="70">
        <v>10604</v>
      </c>
      <c r="V8" s="70">
        <v>391</v>
      </c>
      <c r="W8" s="70">
        <v>200</v>
      </c>
      <c r="X8" s="69" t="s">
        <v>116</v>
      </c>
      <c r="Y8" s="71">
        <v>355.1</v>
      </c>
      <c r="Z8" s="71">
        <v>207.8</v>
      </c>
      <c r="AA8" s="71">
        <v>159.80000000000001</v>
      </c>
      <c r="AB8" s="71">
        <v>191.5</v>
      </c>
      <c r="AC8" s="71">
        <v>329.8</v>
      </c>
      <c r="AD8" s="71">
        <v>218.5</v>
      </c>
      <c r="AE8" s="71">
        <v>151.19999999999999</v>
      </c>
      <c r="AF8" s="71">
        <v>212.4</v>
      </c>
      <c r="AG8" s="71">
        <v>243</v>
      </c>
      <c r="AH8" s="71">
        <v>218.2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4.7</v>
      </c>
      <c r="AP8" s="71">
        <v>4</v>
      </c>
      <c r="AQ8" s="71">
        <v>2.4</v>
      </c>
      <c r="AR8" s="71">
        <v>2.2999999999999998</v>
      </c>
      <c r="AS8" s="71">
        <v>1.5</v>
      </c>
      <c r="AT8" s="68">
        <v>2.2999999999999998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46</v>
      </c>
      <c r="BA8" s="72">
        <v>39</v>
      </c>
      <c r="BB8" s="72">
        <v>25</v>
      </c>
      <c r="BC8" s="72">
        <v>23</v>
      </c>
      <c r="BD8" s="72">
        <v>11</v>
      </c>
      <c r="BE8" s="72">
        <v>17</v>
      </c>
      <c r="BF8" s="71">
        <v>72.599999999999994</v>
      </c>
      <c r="BG8" s="71">
        <v>52.9</v>
      </c>
      <c r="BH8" s="71">
        <v>38.4</v>
      </c>
      <c r="BI8" s="71">
        <v>48.7</v>
      </c>
      <c r="BJ8" s="71">
        <v>70.599999999999994</v>
      </c>
      <c r="BK8" s="71">
        <v>33.200000000000003</v>
      </c>
      <c r="BL8" s="71">
        <v>29.6</v>
      </c>
      <c r="BM8" s="71">
        <v>29.2</v>
      </c>
      <c r="BN8" s="71">
        <v>30.4</v>
      </c>
      <c r="BO8" s="71">
        <v>5.8</v>
      </c>
      <c r="BP8" s="68">
        <v>20.8</v>
      </c>
      <c r="BQ8" s="72">
        <v>55815</v>
      </c>
      <c r="BR8" s="72">
        <v>42015</v>
      </c>
      <c r="BS8" s="72">
        <v>31544</v>
      </c>
      <c r="BT8" s="73">
        <v>43547</v>
      </c>
      <c r="BU8" s="73">
        <v>59312</v>
      </c>
      <c r="BV8" s="72">
        <v>37496</v>
      </c>
      <c r="BW8" s="72">
        <v>31888</v>
      </c>
      <c r="BX8" s="72">
        <v>13314</v>
      </c>
      <c r="BY8" s="72">
        <v>28825</v>
      </c>
      <c r="BZ8" s="72">
        <v>26838</v>
      </c>
      <c r="CA8" s="70">
        <v>14290</v>
      </c>
      <c r="CB8" s="71" t="s">
        <v>108</v>
      </c>
      <c r="CC8" s="71" t="s">
        <v>108</v>
      </c>
      <c r="CD8" s="71" t="s">
        <v>108</v>
      </c>
      <c r="CE8" s="71" t="s">
        <v>108</v>
      </c>
      <c r="CF8" s="71" t="s">
        <v>108</v>
      </c>
      <c r="CG8" s="71" t="s">
        <v>108</v>
      </c>
      <c r="CH8" s="71" t="s">
        <v>108</v>
      </c>
      <c r="CI8" s="71" t="s">
        <v>108</v>
      </c>
      <c r="CJ8" s="71" t="s">
        <v>108</v>
      </c>
      <c r="CK8" s="71" t="s">
        <v>108</v>
      </c>
      <c r="CL8" s="68" t="s">
        <v>108</v>
      </c>
      <c r="CM8" s="70">
        <v>287830</v>
      </c>
      <c r="CN8" s="70">
        <v>2022</v>
      </c>
      <c r="CO8" s="71" t="s">
        <v>108</v>
      </c>
      <c r="CP8" s="71" t="s">
        <v>108</v>
      </c>
      <c r="CQ8" s="71" t="s">
        <v>108</v>
      </c>
      <c r="CR8" s="71" t="s">
        <v>108</v>
      </c>
      <c r="CS8" s="71" t="s">
        <v>108</v>
      </c>
      <c r="CT8" s="71" t="s">
        <v>108</v>
      </c>
      <c r="CU8" s="71" t="s">
        <v>108</v>
      </c>
      <c r="CV8" s="71" t="s">
        <v>108</v>
      </c>
      <c r="CW8" s="71" t="s">
        <v>108</v>
      </c>
      <c r="CX8" s="71" t="s">
        <v>108</v>
      </c>
      <c r="CY8" s="68" t="s">
        <v>108</v>
      </c>
      <c r="CZ8" s="71">
        <v>7.2</v>
      </c>
      <c r="DA8" s="71">
        <v>5.9</v>
      </c>
      <c r="DB8" s="71">
        <v>2.4</v>
      </c>
      <c r="DC8" s="71">
        <v>1.3</v>
      </c>
      <c r="DD8" s="71">
        <v>0.4</v>
      </c>
      <c r="DE8" s="71">
        <v>280</v>
      </c>
      <c r="DF8" s="71">
        <v>239.6</v>
      </c>
      <c r="DG8" s="71">
        <v>224.1</v>
      </c>
      <c r="DH8" s="71">
        <v>152.5</v>
      </c>
      <c r="DI8" s="71">
        <v>1239.2</v>
      </c>
      <c r="DJ8" s="68">
        <v>425.4</v>
      </c>
      <c r="DK8" s="71">
        <v>70.3</v>
      </c>
      <c r="DL8" s="71">
        <v>73.900000000000006</v>
      </c>
      <c r="DM8" s="71">
        <v>86.4</v>
      </c>
      <c r="DN8" s="71">
        <v>96.2</v>
      </c>
      <c r="DO8" s="71">
        <v>89.8</v>
      </c>
      <c r="DP8" s="71">
        <v>138.9</v>
      </c>
      <c r="DQ8" s="71">
        <v>139.69999999999999</v>
      </c>
      <c r="DR8" s="71">
        <v>139.30000000000001</v>
      </c>
      <c r="DS8" s="71">
        <v>135.30000000000001</v>
      </c>
      <c r="DT8" s="71">
        <v>127.7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117</v>
      </c>
      <c r="C10" s="78" t="s">
        <v>118</v>
      </c>
      <c r="D10" s="78" t="s">
        <v>119</v>
      </c>
      <c r="E10" s="78" t="s">
        <v>120</v>
      </c>
      <c r="F10" s="78" t="s">
        <v>121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oa</cp:lastModifiedBy>
  <dcterms:created xsi:type="dcterms:W3CDTF">2020-12-04T03:32:35Z</dcterms:created>
  <dcterms:modified xsi:type="dcterms:W3CDTF">2021-02-22T02:54:11Z</dcterms:modified>
  <cp:category/>
</cp:coreProperties>
</file>