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1dRZ69vrt7cUcFtgoRx9weC8mfv2iLeojf6t+qyGYxcuPSye0VDFBAut7QoHEQnkwVwbygguYv9M2AaeqEzpFg==" workbookSaltValue="eQfqGbuVj/sjdfJx7Zurt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CS31" i="4" s="1"/>
  <c r="AB7" i="5"/>
  <c r="AA7" i="5"/>
  <c r="Z7" i="5"/>
  <c r="Y7" i="5"/>
  <c r="U31" i="4" s="1"/>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FE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X31" i="4"/>
  <c r="FE31" i="4"/>
  <c r="EL31" i="4"/>
  <c r="BZ31" i="4"/>
  <c r="BG31" i="4"/>
  <c r="AN31" i="4"/>
  <c r="LJ10" i="4"/>
  <c r="JQ10" i="4"/>
  <c r="HX10" i="4"/>
  <c r="DU10" i="4"/>
  <c r="CF10" i="4"/>
  <c r="B10" i="4"/>
  <c r="JQ8" i="4"/>
  <c r="HX8" i="4"/>
  <c r="FJ8" i="4"/>
  <c r="CF8" i="4"/>
  <c r="AQ8" i="4"/>
  <c r="B8" i="4"/>
  <c r="BZ76" i="4" l="1"/>
  <c r="MA51" i="4"/>
  <c r="MA30" i="4"/>
  <c r="IT76" i="4"/>
  <c r="CS51" i="4"/>
  <c r="HJ30" i="4"/>
  <c r="CS30" i="4"/>
  <c r="HJ51" i="4"/>
  <c r="MI76" i="4"/>
  <c r="C11" i="5"/>
  <c r="D11" i="5"/>
  <c r="E11" i="5"/>
  <c r="B11" i="5"/>
  <c r="LH51" i="4" l="1"/>
  <c r="LT76" i="4"/>
  <c r="GQ51" i="4"/>
  <c r="LH30" i="4"/>
  <c r="IE76" i="4"/>
  <c r="BZ51" i="4"/>
  <c r="BZ30" i="4"/>
  <c r="GQ30" i="4"/>
  <c r="BK76" i="4"/>
  <c r="KP76" i="4"/>
  <c r="AN30" i="4"/>
  <c r="AG76" i="4"/>
  <c r="JV51" i="4"/>
  <c r="FE51" i="4"/>
  <c r="HA76" i="4"/>
  <c r="AN51" i="4"/>
  <c r="FE30" i="4"/>
  <c r="JV30" i="4"/>
  <c r="HP76" i="4"/>
  <c r="BG51" i="4"/>
  <c r="FX30" i="4"/>
  <c r="BG30" i="4"/>
  <c r="AV76" i="4"/>
  <c r="KO51" i="4"/>
  <c r="LE76" i="4"/>
  <c r="KO30" i="4"/>
  <c r="FX51" i="4"/>
  <c r="R76" i="4"/>
  <c r="KA76" i="4"/>
  <c r="GL76" i="4"/>
  <c r="U51" i="4"/>
  <c r="EL30" i="4"/>
  <c r="U30" i="4"/>
  <c r="JC51" i="4"/>
  <c r="EL51" i="4"/>
  <c r="JC30"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<sst xmlns="http://schemas.openxmlformats.org/spreadsheetml/2006/main" count="278" uniqueCount="132">
  <si>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</si>
  <si>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</si>
  <si>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</si>
  <si>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</si>
  <si>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</si>
  <si>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</si>
  <si>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</si>
  <si>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</si>
  <si>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</si>
  <si>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</si>
  <si>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</si>
  <si>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</si>
  <si>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</si>
  <si>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</si>
  <si>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</si>
  <si>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</si>
  <si>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</si>
  <si>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</si>
  <si>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</si>
  <si>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</si>
  <si>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</si>
  <si>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</si>
  <si>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</si>
  <si>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</si>
  <si>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</si>
  <si>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</si>
  <si>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</si>
  <si>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</si>
  <si>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</si>
  <si>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</si>
  <si>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</si>
  <si>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</si>
  <si>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</si>
  <si>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</si>
  <si>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</si>
  <si>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</si>
  <si>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</si>
  <si>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</si>
  <si>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</si>
  <si>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</si>
  <si>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</si>
  <si>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</si>
  <si>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</si>
  <si>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</si>
  <si>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</si>
  <si>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</si>
  <si>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</si>
  <si>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</si>
  <si>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</si>
  <si>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</si>
  <si>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</si>
  <si>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</si>
  <si>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</si>
  <si>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</si>
  <si>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</si>
  <si>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</si>
  <si>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</si>
  <si>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</si>
  <si>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</si>
  <si>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</si>
  <si>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</si>
  <si>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</si>
  <si>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</si>
  <si>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</si>
  <si>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</si>
  <si>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</si>
  <si>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</si>
  <si>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</si>
  <si>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</si>
  <si>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</si>
  <si>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</si>
  <si>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</si>
  <si>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</si>
  <si>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</si>
  <si>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</si>
  <si>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</si>
  <si>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</si>
  <si>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</si>
  <si>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</si>
  <si>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</si>
  <si>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</si>
  <si>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</si>
  <si>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</si>
  <si>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</si>
  <si>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</si>
  <si>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</si>
  <si>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</si>
  <si>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</si>
  <si>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</si>
  <si>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</si>
  <si>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</si>
  <si>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</si>
  <si>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</si>
  <si>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</si>
  <si>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</si>
  <si>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</si>
  <si>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</si>
  <si>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</si>
  <si>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</si>
  <si>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</si>
  <si>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</si>
  <si>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</si>
  <si>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</si>
  <si>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</si>
  <si>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</si>
  <si>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</si>
  <si>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</si>
  <si>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</si>
  <si>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</si>
  <si>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</si>
  <si>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</si>
  <si>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豊橋市駅前大通公共駐車場（第二）</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</si>
  <si>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</si>
  <si>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</si>
  <si>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</si>
  <si>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</si>
  <si>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</si>
  <si>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</si>
  <si>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</si>
  <si>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</si>
  <si>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</si>
  <si>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</si>
  <si>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</si>
  <si>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</si>
  <si>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</si>
  <si>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</si>
  <si>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</si>
  <si>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</si>
  <si>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受益者負担の施設として経常的に黒字経営となっており、平均を上回っている。令和２年度は大きく値が下がっているが、大規模修繕による約３ヶ月の利用停止期間があったこと、及び新型コロナウイルスの感染拡大に伴う外出控えによる、利用者の減少に伴い使用料収入が減少したものと考えられる。
・④売上高ＧＯＰ比率は平均より高い率となっている。前年度に比べ大きく率を下げているが、プラスを維持することができている。
・⑤ＥＢＩＴＤＡは、平均を上回ってはいるが、大きく数値を下げている。その要因は①と同様であると考えられる。
・②他会計補助金比率及び③他会計補助金額はいずれも0であり、他会計からの補助は無い。</t>
    <rPh sb="37" eb="39">
      <t>ヘイキン</t>
    </rPh>
    <rPh sb="40" eb="42">
      <t>ウワマワ</t>
    </rPh>
    <rPh sb="47" eb="49">
      <t>レイワ</t>
    </rPh>
    <rPh sb="50" eb="51">
      <t>ネン</t>
    </rPh>
    <rPh sb="51" eb="52">
      <t>ド</t>
    </rPh>
    <rPh sb="53" eb="54">
      <t>オオ</t>
    </rPh>
    <rPh sb="56" eb="57">
      <t>アタイ</t>
    </rPh>
    <rPh sb="58" eb="59">
      <t>サ</t>
    </rPh>
    <rPh sb="66" eb="69">
      <t>ダイキボ</t>
    </rPh>
    <rPh sb="69" eb="71">
      <t>シュウゼン</t>
    </rPh>
    <rPh sb="74" eb="75">
      <t>ヤク</t>
    </rPh>
    <rPh sb="77" eb="78">
      <t>ゲツ</t>
    </rPh>
    <rPh sb="79" eb="81">
      <t>リヨウ</t>
    </rPh>
    <rPh sb="81" eb="83">
      <t>テイシ</t>
    </rPh>
    <rPh sb="83" eb="85">
      <t>キカン</t>
    </rPh>
    <rPh sb="92" eb="93">
      <t>オヨ</t>
    </rPh>
    <rPh sb="173" eb="176">
      <t>ゼンネンド</t>
    </rPh>
    <rPh sb="177" eb="178">
      <t>クラ</t>
    </rPh>
    <rPh sb="179" eb="180">
      <t>オオ</t>
    </rPh>
    <rPh sb="182" eb="183">
      <t>リツ</t>
    </rPh>
    <rPh sb="184" eb="185">
      <t>サ</t>
    </rPh>
    <rPh sb="195" eb="197">
      <t>イジ</t>
    </rPh>
    <rPh sb="219" eb="221">
      <t>ヘイキン</t>
    </rPh>
    <rPh sb="222" eb="224">
      <t>ウワマワ</t>
    </rPh>
    <rPh sb="231" eb="232">
      <t>オオ</t>
    </rPh>
    <rPh sb="234" eb="236">
      <t>スウチ</t>
    </rPh>
    <rPh sb="237" eb="238">
      <t>サ</t>
    </rPh>
    <rPh sb="245" eb="247">
      <t>ヨウイン</t>
    </rPh>
    <rPh sb="250" eb="252">
      <t>ドウヨウ</t>
    </rPh>
    <rPh sb="256" eb="257">
      <t>カンガ</t>
    </rPh>
    <phoneticPr fontId="5"/>
  </si>
  <si>
    <t>・建築後相当年数が経過しており、⑩債務残高は0である。
・平成２８年度に策定した長寿命化計画を令和２年度に更新した。その計画に基づき、点検、予防保全・改良保全工事等を効果的に行うことで⑧設備投資見込額の節減及び施設の長寿命化と利便性の向上を図る。
・また、地方公営企業法を適用していないため⑥有形固定資産減価償却率⑨累積欠損金比率については「該当なし」となっている。</t>
    <rPh sb="47" eb="49">
      <t>レイワ</t>
    </rPh>
    <rPh sb="50" eb="51">
      <t>ネン</t>
    </rPh>
    <rPh sb="51" eb="52">
      <t>ド</t>
    </rPh>
    <rPh sb="53" eb="55">
      <t>コウシン</t>
    </rPh>
    <rPh sb="60" eb="62">
      <t>ケイカク</t>
    </rPh>
    <rPh sb="63" eb="64">
      <t>モト</t>
    </rPh>
    <rPh sb="79" eb="81">
      <t>コウジ</t>
    </rPh>
    <rPh sb="156" eb="157">
      <t>リツ</t>
    </rPh>
    <phoneticPr fontId="5"/>
  </si>
  <si>
    <t>・下降傾向であった収益が、増加に転じた矢先に、大規模修繕を実施したこと、及び新型コロナウイルスの感染拡大の影響により大きく収益を下げることとなった。新型コロナウイルス感染症が収束に向かえば、収益は回復するもの推測される。
・施設は建築年数の経過により老朽化が進んでいるが、安心・安全に使い続けられるよう点検・保全を効果的に行っていく。
・厳しい社会情勢が続く中、指定管理制度を活用した効率的な管理運営や、利用者ニーズに合ったサービス体系を構築することや利便性の向上策を講じるなど、周辺環境の変化に対応した施策により、利用者の増加、収益の改善を図っていく必要がある。
・令和２年度経営戦略策定済み、令和７年度経営戦略見直し予定。</t>
    <rPh sb="1" eb="3">
      <t>カコウ</t>
    </rPh>
    <rPh sb="3" eb="5">
      <t>ケイコウ</t>
    </rPh>
    <rPh sb="9" eb="11">
      <t>シュウエキ</t>
    </rPh>
    <rPh sb="13" eb="15">
      <t>ゾウカ</t>
    </rPh>
    <rPh sb="16" eb="17">
      <t>テン</t>
    </rPh>
    <rPh sb="19" eb="21">
      <t>ヤサキ</t>
    </rPh>
    <rPh sb="23" eb="26">
      <t>ダイキボ</t>
    </rPh>
    <rPh sb="26" eb="28">
      <t>シュウゼン</t>
    </rPh>
    <rPh sb="29" eb="31">
      <t>ジッシ</t>
    </rPh>
    <rPh sb="36" eb="37">
      <t>オヨ</t>
    </rPh>
    <rPh sb="38" eb="40">
      <t>シンガタ</t>
    </rPh>
    <rPh sb="48" eb="52">
      <t>カンセンカクダイ</t>
    </rPh>
    <rPh sb="53" eb="55">
      <t>エイキョウ</t>
    </rPh>
    <rPh sb="58" eb="59">
      <t>オオ</t>
    </rPh>
    <rPh sb="61" eb="63">
      <t>シュウエキ</t>
    </rPh>
    <rPh sb="64" eb="65">
      <t>サ</t>
    </rPh>
    <rPh sb="74" eb="76">
      <t>シンガタ</t>
    </rPh>
    <rPh sb="83" eb="86">
      <t>カンセンショウ</t>
    </rPh>
    <rPh sb="87" eb="89">
      <t>シュウソク</t>
    </rPh>
    <rPh sb="90" eb="91">
      <t>ム</t>
    </rPh>
    <rPh sb="95" eb="97">
      <t>シュウエキ</t>
    </rPh>
    <rPh sb="98" eb="100">
      <t>カイフク</t>
    </rPh>
    <rPh sb="104" eb="106">
      <t>スイソク</t>
    </rPh>
    <phoneticPr fontId="5"/>
  </si>
  <si>
    <t xml:space="preserve">・⑪稼働率は前年に比べ約半数と大きく値を下げているが、その要因は、新型コロナウイルス感染拡大に伴う利用者の外出控え、及び約３ヶ月間に及ぶ大規模修繕による利用停止によるものと考えられる。
・料金の上限打切り制度がなく、駅利用者（送迎等）や周辺店舗の利用者の需要が見込めるため、新型コロナウイルス感染症が収束に向かえば、稼働率も回復するものと推測される。
</t>
    <rPh sb="2" eb="4">
      <t>カドウ</t>
    </rPh>
    <rPh sb="4" eb="5">
      <t>リツ</t>
    </rPh>
    <rPh sb="6" eb="8">
      <t>ゼンネン</t>
    </rPh>
    <rPh sb="9" eb="10">
      <t>クラ</t>
    </rPh>
    <rPh sb="11" eb="12">
      <t>ヤク</t>
    </rPh>
    <rPh sb="12" eb="14">
      <t>ハンスウ</t>
    </rPh>
    <rPh sb="15" eb="16">
      <t>オオ</t>
    </rPh>
    <rPh sb="18" eb="19">
      <t>アタイ</t>
    </rPh>
    <rPh sb="20" eb="21">
      <t>サ</t>
    </rPh>
    <rPh sb="29" eb="31">
      <t>ヨウイン</t>
    </rPh>
    <rPh sb="33" eb="35">
      <t>シンガタ</t>
    </rPh>
    <rPh sb="42" eb="46">
      <t>カンセンカクダイ</t>
    </rPh>
    <rPh sb="47" eb="48">
      <t>トモナ</t>
    </rPh>
    <rPh sb="49" eb="52">
      <t>リヨウシャ</t>
    </rPh>
    <rPh sb="53" eb="55">
      <t>ガイシュツ</t>
    </rPh>
    <rPh sb="55" eb="56">
      <t>ビカ</t>
    </rPh>
    <rPh sb="58" eb="59">
      <t>オヨ</t>
    </rPh>
    <rPh sb="60" eb="61">
      <t>ヤク</t>
    </rPh>
    <rPh sb="63" eb="64">
      <t>ゲツ</t>
    </rPh>
    <rPh sb="64" eb="65">
      <t>カン</t>
    </rPh>
    <rPh sb="66" eb="67">
      <t>オヨ</t>
    </rPh>
    <rPh sb="68" eb="71">
      <t>ダイキボ</t>
    </rPh>
    <rPh sb="71" eb="73">
      <t>シュウゼン</t>
    </rPh>
    <rPh sb="76" eb="78">
      <t>リヨウ</t>
    </rPh>
    <rPh sb="78" eb="80">
      <t>テイシ</t>
    </rPh>
    <rPh sb="86" eb="87">
      <t>カンガ</t>
    </rPh>
    <rPh sb="127" eb="129">
      <t>ジュヨウ</t>
    </rPh>
    <rPh sb="130" eb="132">
      <t>ミコ</t>
    </rPh>
    <rPh sb="137" eb="139">
      <t>シンガタ</t>
    </rPh>
    <rPh sb="146" eb="149">
      <t>カンセンショウ</t>
    </rPh>
    <rPh sb="150" eb="152">
      <t>シュウソク</t>
    </rPh>
    <rPh sb="153" eb="154">
      <t>ム</t>
    </rPh>
    <rPh sb="158" eb="160">
      <t>カドウ</t>
    </rPh>
    <rPh sb="160" eb="161">
      <t>リツ</t>
    </rPh>
    <rPh sb="162" eb="164">
      <t>カイフク</t>
    </rPh>
    <rPh sb="169" eb="171">
      <t>スイソク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</si>
</sst>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313.89999999999998</c:v>
                </c:pt>
                <c:pt idx="1">
                  <c:v>289</c:v>
                </c:pt>
                <c:pt idx="2">
                  <c:v>298.10000000000002</c:v>
                </c:pt>
                <c:pt idx="3">
                  <c:v>318.3</c:v>
                </c:pt>
                <c:pt idx="4">
                  <c:v>181.4</c:v>
                </c:pt>
              </c:numCache>
            </c:numRef>
          </c:val>
          <c:extLst>
            <c:ext xmlns:c16="http://schemas.microsoft.com/office/drawing/2014/chart" uri="{C3380CC4-5D6E-409C-BE32-E72D297353CC}">
              <c16:uniqueId val="{00000000-6E01-4451-8792-E124E93AB532}"/>
            </c:ext>
          </c:extLst>
        </c:ser>
        <c:dLbls>
          <c:showLegendKey val="0"/>
          <c:showVal val="0"/>
          <c:showCatName val="0"/>
          <c:showSerName val="0"/>
          <c:showPercent val="0"/>
          <c:showBubbleSize val="0"/>
        </c:dLbls>
        <c:gapWidth val="150"/>
        <c:axId val="335328576"/>
        <c:axId val="33532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6E01-4451-8792-E124E93AB532}"/>
            </c:ext>
          </c:extLst>
        </c:ser>
        <c:dLbls>
          <c:showLegendKey val="0"/>
          <c:showVal val="0"/>
          <c:showCatName val="0"/>
          <c:showSerName val="0"/>
          <c:showPercent val="0"/>
          <c:showBubbleSize val="0"/>
        </c:dLbls>
        <c:marker val="1"/>
        <c:smooth val="0"/>
        <c:axId val="335328576"/>
        <c:axId val="335329360"/>
      </c:lineChart>
      <c:catAx>
        <c:axId val="335328576"/>
        <c:scaling>
          <c:orientation val="minMax"/>
        </c:scaling>
        <c:delete val="1"/>
        <c:axPos val="b"/>
        <c:numFmt formatCode="General" sourceLinked="1"/>
        <c:majorTickMark val="none"/>
        <c:minorTickMark val="none"/>
        <c:tickLblPos val="none"/>
        <c:crossAx val="335329360"/>
        <c:crosses val="autoZero"/>
        <c:auto val="1"/>
        <c:lblAlgn val="ctr"/>
        <c:lblOffset val="100"/>
        <c:noMultiLvlLbl val="1"/>
      </c:catAx>
      <c:valAx>
        <c:axId val="33532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32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86-4F38-AFA2-DE70EB7C65D2}"/>
            </c:ext>
          </c:extLst>
        </c:ser>
        <c:dLbls>
          <c:showLegendKey val="0"/>
          <c:showVal val="0"/>
          <c:showCatName val="0"/>
          <c:showSerName val="0"/>
          <c:showPercent val="0"/>
          <c:showBubbleSize val="0"/>
        </c:dLbls>
        <c:gapWidth val="150"/>
        <c:axId val="335328968"/>
        <c:axId val="33532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3186-4F38-AFA2-DE70EB7C65D2}"/>
            </c:ext>
          </c:extLst>
        </c:ser>
        <c:dLbls>
          <c:showLegendKey val="0"/>
          <c:showVal val="0"/>
          <c:showCatName val="0"/>
          <c:showSerName val="0"/>
          <c:showPercent val="0"/>
          <c:showBubbleSize val="0"/>
        </c:dLbls>
        <c:marker val="1"/>
        <c:smooth val="0"/>
        <c:axId val="335328968"/>
        <c:axId val="335329752"/>
      </c:lineChart>
      <c:catAx>
        <c:axId val="335328968"/>
        <c:scaling>
          <c:orientation val="minMax"/>
        </c:scaling>
        <c:delete val="1"/>
        <c:axPos val="b"/>
        <c:numFmt formatCode="General" sourceLinked="1"/>
        <c:majorTickMark val="none"/>
        <c:minorTickMark val="none"/>
        <c:tickLblPos val="none"/>
        <c:crossAx val="335329752"/>
        <c:crosses val="autoZero"/>
        <c:auto val="1"/>
        <c:lblAlgn val="ctr"/>
        <c:lblOffset val="100"/>
        <c:noMultiLvlLbl val="1"/>
      </c:catAx>
      <c:valAx>
        <c:axId val="33532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32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EBF-4684-89B0-87AD07206709}"/>
            </c:ext>
          </c:extLst>
        </c:ser>
        <c:dLbls>
          <c:showLegendKey val="0"/>
          <c:showVal val="0"/>
          <c:showCatName val="0"/>
          <c:showSerName val="0"/>
          <c:showPercent val="0"/>
          <c:showBubbleSize val="0"/>
        </c:dLbls>
        <c:gapWidth val="150"/>
        <c:axId val="389518968"/>
        <c:axId val="38952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EBF-4684-89B0-87AD07206709}"/>
            </c:ext>
          </c:extLst>
        </c:ser>
        <c:dLbls>
          <c:showLegendKey val="0"/>
          <c:showVal val="0"/>
          <c:showCatName val="0"/>
          <c:showSerName val="0"/>
          <c:showPercent val="0"/>
          <c:showBubbleSize val="0"/>
        </c:dLbls>
        <c:marker val="1"/>
        <c:smooth val="0"/>
        <c:axId val="389518968"/>
        <c:axId val="389521320"/>
      </c:lineChart>
      <c:catAx>
        <c:axId val="389518968"/>
        <c:scaling>
          <c:orientation val="minMax"/>
        </c:scaling>
        <c:delete val="1"/>
        <c:axPos val="b"/>
        <c:numFmt formatCode="General" sourceLinked="1"/>
        <c:majorTickMark val="none"/>
        <c:minorTickMark val="none"/>
        <c:tickLblPos val="none"/>
        <c:crossAx val="389521320"/>
        <c:crosses val="autoZero"/>
        <c:auto val="1"/>
        <c:lblAlgn val="ctr"/>
        <c:lblOffset val="100"/>
        <c:noMultiLvlLbl val="1"/>
      </c:catAx>
      <c:valAx>
        <c:axId val="38952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1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C8D-4BAF-BFFD-3EF2C4ECAB50}"/>
            </c:ext>
          </c:extLst>
        </c:ser>
        <c:dLbls>
          <c:showLegendKey val="0"/>
          <c:showVal val="0"/>
          <c:showCatName val="0"/>
          <c:showSerName val="0"/>
          <c:showPercent val="0"/>
          <c:showBubbleSize val="0"/>
        </c:dLbls>
        <c:gapWidth val="150"/>
        <c:axId val="389519360"/>
        <c:axId val="3895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C8D-4BAF-BFFD-3EF2C4ECAB50}"/>
            </c:ext>
          </c:extLst>
        </c:ser>
        <c:dLbls>
          <c:showLegendKey val="0"/>
          <c:showVal val="0"/>
          <c:showCatName val="0"/>
          <c:showSerName val="0"/>
          <c:showPercent val="0"/>
          <c:showBubbleSize val="0"/>
        </c:dLbls>
        <c:marker val="1"/>
        <c:smooth val="0"/>
        <c:axId val="389519360"/>
        <c:axId val="389525632"/>
      </c:lineChart>
      <c:catAx>
        <c:axId val="389519360"/>
        <c:scaling>
          <c:orientation val="minMax"/>
        </c:scaling>
        <c:delete val="1"/>
        <c:axPos val="b"/>
        <c:numFmt formatCode="General" sourceLinked="1"/>
        <c:majorTickMark val="none"/>
        <c:minorTickMark val="none"/>
        <c:tickLblPos val="none"/>
        <c:crossAx val="389525632"/>
        <c:crosses val="autoZero"/>
        <c:auto val="1"/>
        <c:lblAlgn val="ctr"/>
        <c:lblOffset val="100"/>
        <c:noMultiLvlLbl val="1"/>
      </c:catAx>
      <c:valAx>
        <c:axId val="38952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1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27-454D-868D-0B464C18C743}"/>
            </c:ext>
          </c:extLst>
        </c:ser>
        <c:dLbls>
          <c:showLegendKey val="0"/>
          <c:showVal val="0"/>
          <c:showCatName val="0"/>
          <c:showSerName val="0"/>
          <c:showPercent val="0"/>
          <c:showBubbleSize val="0"/>
        </c:dLbls>
        <c:gapWidth val="150"/>
        <c:axId val="389526024"/>
        <c:axId val="38952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5A27-454D-868D-0B464C18C743}"/>
            </c:ext>
          </c:extLst>
        </c:ser>
        <c:dLbls>
          <c:showLegendKey val="0"/>
          <c:showVal val="0"/>
          <c:showCatName val="0"/>
          <c:showSerName val="0"/>
          <c:showPercent val="0"/>
          <c:showBubbleSize val="0"/>
        </c:dLbls>
        <c:marker val="1"/>
        <c:smooth val="0"/>
        <c:axId val="389526024"/>
        <c:axId val="389524456"/>
      </c:lineChart>
      <c:catAx>
        <c:axId val="389526024"/>
        <c:scaling>
          <c:orientation val="minMax"/>
        </c:scaling>
        <c:delete val="1"/>
        <c:axPos val="b"/>
        <c:numFmt formatCode="General" sourceLinked="1"/>
        <c:majorTickMark val="none"/>
        <c:minorTickMark val="none"/>
        <c:tickLblPos val="none"/>
        <c:crossAx val="389524456"/>
        <c:crosses val="autoZero"/>
        <c:auto val="1"/>
        <c:lblAlgn val="ctr"/>
        <c:lblOffset val="100"/>
        <c:noMultiLvlLbl val="1"/>
      </c:catAx>
      <c:valAx>
        <c:axId val="38952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2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90A-4F39-90FB-3A9A574418B0}"/>
            </c:ext>
          </c:extLst>
        </c:ser>
        <c:dLbls>
          <c:showLegendKey val="0"/>
          <c:showVal val="0"/>
          <c:showCatName val="0"/>
          <c:showSerName val="0"/>
          <c:showPercent val="0"/>
          <c:showBubbleSize val="0"/>
        </c:dLbls>
        <c:gapWidth val="150"/>
        <c:axId val="389522104"/>
        <c:axId val="38952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690A-4F39-90FB-3A9A574418B0}"/>
            </c:ext>
          </c:extLst>
        </c:ser>
        <c:dLbls>
          <c:showLegendKey val="0"/>
          <c:showVal val="0"/>
          <c:showCatName val="0"/>
          <c:showSerName val="0"/>
          <c:showPercent val="0"/>
          <c:showBubbleSize val="0"/>
        </c:dLbls>
        <c:marker val="1"/>
        <c:smooth val="0"/>
        <c:axId val="389522104"/>
        <c:axId val="389521712"/>
      </c:lineChart>
      <c:catAx>
        <c:axId val="389522104"/>
        <c:scaling>
          <c:orientation val="minMax"/>
        </c:scaling>
        <c:delete val="1"/>
        <c:axPos val="b"/>
        <c:numFmt formatCode="General" sourceLinked="1"/>
        <c:majorTickMark val="none"/>
        <c:minorTickMark val="none"/>
        <c:tickLblPos val="none"/>
        <c:crossAx val="389521712"/>
        <c:crosses val="autoZero"/>
        <c:auto val="1"/>
        <c:lblAlgn val="ctr"/>
        <c:lblOffset val="100"/>
        <c:noMultiLvlLbl val="1"/>
      </c:catAx>
      <c:valAx>
        <c:axId val="389521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52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428.5</c:v>
                </c:pt>
                <c:pt idx="1">
                  <c:v>413.2</c:v>
                </c:pt>
                <c:pt idx="2">
                  <c:v>402.8</c:v>
                </c:pt>
                <c:pt idx="3">
                  <c:v>397.2</c:v>
                </c:pt>
                <c:pt idx="4">
                  <c:v>206.9</c:v>
                </c:pt>
              </c:numCache>
            </c:numRef>
          </c:val>
          <c:extLst>
            <c:ext xmlns:c16="http://schemas.microsoft.com/office/drawing/2014/chart" uri="{C3380CC4-5D6E-409C-BE32-E72D297353CC}">
              <c16:uniqueId val="{00000000-EFA0-48D5-812C-11BF16BFC709}"/>
            </c:ext>
          </c:extLst>
        </c:ser>
        <c:dLbls>
          <c:showLegendKey val="0"/>
          <c:showVal val="0"/>
          <c:showCatName val="0"/>
          <c:showSerName val="0"/>
          <c:showPercent val="0"/>
          <c:showBubbleSize val="0"/>
        </c:dLbls>
        <c:gapWidth val="150"/>
        <c:axId val="389524848"/>
        <c:axId val="38952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EFA0-48D5-812C-11BF16BFC709}"/>
            </c:ext>
          </c:extLst>
        </c:ser>
        <c:dLbls>
          <c:showLegendKey val="0"/>
          <c:showVal val="0"/>
          <c:showCatName val="0"/>
          <c:showSerName val="0"/>
          <c:showPercent val="0"/>
          <c:showBubbleSize val="0"/>
        </c:dLbls>
        <c:marker val="1"/>
        <c:smooth val="0"/>
        <c:axId val="389524848"/>
        <c:axId val="389525240"/>
      </c:lineChart>
      <c:catAx>
        <c:axId val="389524848"/>
        <c:scaling>
          <c:orientation val="minMax"/>
        </c:scaling>
        <c:delete val="1"/>
        <c:axPos val="b"/>
        <c:numFmt formatCode="General" sourceLinked="1"/>
        <c:majorTickMark val="none"/>
        <c:minorTickMark val="none"/>
        <c:tickLblPos val="none"/>
        <c:crossAx val="389525240"/>
        <c:crosses val="autoZero"/>
        <c:auto val="1"/>
        <c:lblAlgn val="ctr"/>
        <c:lblOffset val="100"/>
        <c:noMultiLvlLbl val="1"/>
      </c:catAx>
      <c:valAx>
        <c:axId val="389525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2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72.099999999999994</c:v>
                </c:pt>
                <c:pt idx="1">
                  <c:v>68.900000000000006</c:v>
                </c:pt>
                <c:pt idx="2">
                  <c:v>69.7</c:v>
                </c:pt>
                <c:pt idx="3">
                  <c:v>72.099999999999994</c:v>
                </c:pt>
                <c:pt idx="4">
                  <c:v>23.2</c:v>
                </c:pt>
              </c:numCache>
            </c:numRef>
          </c:val>
          <c:extLst>
            <c:ext xmlns:c16="http://schemas.microsoft.com/office/drawing/2014/chart" uri="{C3380CC4-5D6E-409C-BE32-E72D297353CC}">
              <c16:uniqueId val="{00000000-358F-4D81-AB64-6CA4AF94A6D0}"/>
            </c:ext>
          </c:extLst>
        </c:ser>
        <c:dLbls>
          <c:showLegendKey val="0"/>
          <c:showVal val="0"/>
          <c:showCatName val="0"/>
          <c:showSerName val="0"/>
          <c:showPercent val="0"/>
          <c:showBubbleSize val="0"/>
        </c:dLbls>
        <c:gapWidth val="150"/>
        <c:axId val="389526416"/>
        <c:axId val="3895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358F-4D81-AB64-6CA4AF94A6D0}"/>
            </c:ext>
          </c:extLst>
        </c:ser>
        <c:dLbls>
          <c:showLegendKey val="0"/>
          <c:showVal val="0"/>
          <c:showCatName val="0"/>
          <c:showSerName val="0"/>
          <c:showPercent val="0"/>
          <c:showBubbleSize val="0"/>
        </c:dLbls>
        <c:marker val="1"/>
        <c:smooth val="0"/>
        <c:axId val="389526416"/>
        <c:axId val="389524064"/>
      </c:lineChart>
      <c:catAx>
        <c:axId val="389526416"/>
        <c:scaling>
          <c:orientation val="minMax"/>
        </c:scaling>
        <c:delete val="1"/>
        <c:axPos val="b"/>
        <c:numFmt formatCode="General" sourceLinked="1"/>
        <c:majorTickMark val="none"/>
        <c:minorTickMark val="none"/>
        <c:tickLblPos val="none"/>
        <c:crossAx val="389524064"/>
        <c:crosses val="autoZero"/>
        <c:auto val="1"/>
        <c:lblAlgn val="ctr"/>
        <c:lblOffset val="100"/>
        <c:noMultiLvlLbl val="1"/>
      </c:catAx>
      <c:valAx>
        <c:axId val="38952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2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65915</c:v>
                </c:pt>
                <c:pt idx="1">
                  <c:v>64924</c:v>
                </c:pt>
                <c:pt idx="2">
                  <c:v>64791</c:v>
                </c:pt>
                <c:pt idx="3">
                  <c:v>64559</c:v>
                </c:pt>
                <c:pt idx="4">
                  <c:v>22572</c:v>
                </c:pt>
              </c:numCache>
            </c:numRef>
          </c:val>
          <c:extLst>
            <c:ext xmlns:c16="http://schemas.microsoft.com/office/drawing/2014/chart" uri="{C3380CC4-5D6E-409C-BE32-E72D297353CC}">
              <c16:uniqueId val="{00000000-7804-45DA-9FFB-2D631CDF8B61}"/>
            </c:ext>
          </c:extLst>
        </c:ser>
        <c:dLbls>
          <c:showLegendKey val="0"/>
          <c:showVal val="0"/>
          <c:showCatName val="0"/>
          <c:showSerName val="0"/>
          <c:showPercent val="0"/>
          <c:showBubbleSize val="0"/>
        </c:dLbls>
        <c:gapWidth val="150"/>
        <c:axId val="389523280"/>
        <c:axId val="3912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7804-45DA-9FFB-2D631CDF8B61}"/>
            </c:ext>
          </c:extLst>
        </c:ser>
        <c:dLbls>
          <c:showLegendKey val="0"/>
          <c:showVal val="0"/>
          <c:showCatName val="0"/>
          <c:showSerName val="0"/>
          <c:showPercent val="0"/>
          <c:showBubbleSize val="0"/>
        </c:dLbls>
        <c:marker val="1"/>
        <c:smooth val="0"/>
        <c:axId val="389523280"/>
        <c:axId val="391295232"/>
      </c:lineChart>
      <c:catAx>
        <c:axId val="389523280"/>
        <c:scaling>
          <c:orientation val="minMax"/>
        </c:scaling>
        <c:delete val="1"/>
        <c:axPos val="b"/>
        <c:numFmt formatCode="General" sourceLinked="1"/>
        <c:majorTickMark val="none"/>
        <c:minorTickMark val="none"/>
        <c:tickLblPos val="none"/>
        <c:crossAx val="391295232"/>
        <c:crosses val="autoZero"/>
        <c:auto val="1"/>
        <c:lblAlgn val="ctr"/>
        <c:lblOffset val="100"/>
        <c:noMultiLvlLbl val="1"/>
      </c:catAx>
      <c:valAx>
        <c:axId val="39129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52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愛知県豊橋市　豊橋市駅前大通公共駐車場（第二）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5105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313.89999999999998</v>
      </c>
      <c r="V31" s="118"/>
      <c r="W31" s="118"/>
      <c r="X31" s="118"/>
      <c r="Y31" s="118"/>
      <c r="Z31" s="118"/>
      <c r="AA31" s="118"/>
      <c r="AB31" s="118"/>
      <c r="AC31" s="118"/>
      <c r="AD31" s="118"/>
      <c r="AE31" s="118"/>
      <c r="AF31" s="118"/>
      <c r="AG31" s="118"/>
      <c r="AH31" s="118"/>
      <c r="AI31" s="118"/>
      <c r="AJ31" s="118"/>
      <c r="AK31" s="118"/>
      <c r="AL31" s="118"/>
      <c r="AM31" s="118"/>
      <c r="AN31" s="118">
        <f>データ!Z7</f>
        <v>289</v>
      </c>
      <c r="AO31" s="118"/>
      <c r="AP31" s="118"/>
      <c r="AQ31" s="118"/>
      <c r="AR31" s="118"/>
      <c r="AS31" s="118"/>
      <c r="AT31" s="118"/>
      <c r="AU31" s="118"/>
      <c r="AV31" s="118"/>
      <c r="AW31" s="118"/>
      <c r="AX31" s="118"/>
      <c r="AY31" s="118"/>
      <c r="AZ31" s="118"/>
      <c r="BA31" s="118"/>
      <c r="BB31" s="118"/>
      <c r="BC31" s="118"/>
      <c r="BD31" s="118"/>
      <c r="BE31" s="118"/>
      <c r="BF31" s="118"/>
      <c r="BG31" s="118">
        <f>データ!AA7</f>
        <v>298.10000000000002</v>
      </c>
      <c r="BH31" s="118"/>
      <c r="BI31" s="118"/>
      <c r="BJ31" s="118"/>
      <c r="BK31" s="118"/>
      <c r="BL31" s="118"/>
      <c r="BM31" s="118"/>
      <c r="BN31" s="118"/>
      <c r="BO31" s="118"/>
      <c r="BP31" s="118"/>
      <c r="BQ31" s="118"/>
      <c r="BR31" s="118"/>
      <c r="BS31" s="118"/>
      <c r="BT31" s="118"/>
      <c r="BU31" s="118"/>
      <c r="BV31" s="118"/>
      <c r="BW31" s="118"/>
      <c r="BX31" s="118"/>
      <c r="BY31" s="118"/>
      <c r="BZ31" s="118">
        <f>データ!AB7</f>
        <v>318.3</v>
      </c>
      <c r="CA31" s="118"/>
      <c r="CB31" s="118"/>
      <c r="CC31" s="118"/>
      <c r="CD31" s="118"/>
      <c r="CE31" s="118"/>
      <c r="CF31" s="118"/>
      <c r="CG31" s="118"/>
      <c r="CH31" s="118"/>
      <c r="CI31" s="118"/>
      <c r="CJ31" s="118"/>
      <c r="CK31" s="118"/>
      <c r="CL31" s="118"/>
      <c r="CM31" s="118"/>
      <c r="CN31" s="118"/>
      <c r="CO31" s="118"/>
      <c r="CP31" s="118"/>
      <c r="CQ31" s="118"/>
      <c r="CR31" s="118"/>
      <c r="CS31" s="118">
        <f>データ!AC7</f>
        <v>181.4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428.5</v>
      </c>
      <c r="JD31" s="120"/>
      <c r="JE31" s="120"/>
      <c r="JF31" s="120"/>
      <c r="JG31" s="120"/>
      <c r="JH31" s="120"/>
      <c r="JI31" s="120"/>
      <c r="JJ31" s="120"/>
      <c r="JK31" s="120"/>
      <c r="JL31" s="120"/>
      <c r="JM31" s="120"/>
      <c r="JN31" s="120"/>
      <c r="JO31" s="120"/>
      <c r="JP31" s="120"/>
      <c r="JQ31" s="120"/>
      <c r="JR31" s="120"/>
      <c r="JS31" s="120"/>
      <c r="JT31" s="120"/>
      <c r="JU31" s="121"/>
      <c r="JV31" s="119">
        <f>データ!DL7</f>
        <v>413.2</v>
      </c>
      <c r="JW31" s="120"/>
      <c r="JX31" s="120"/>
      <c r="JY31" s="120"/>
      <c r="JZ31" s="120"/>
      <c r="KA31" s="120"/>
      <c r="KB31" s="120"/>
      <c r="KC31" s="120"/>
      <c r="KD31" s="120"/>
      <c r="KE31" s="120"/>
      <c r="KF31" s="120"/>
      <c r="KG31" s="120"/>
      <c r="KH31" s="120"/>
      <c r="KI31" s="120"/>
      <c r="KJ31" s="120"/>
      <c r="KK31" s="120"/>
      <c r="KL31" s="120"/>
      <c r="KM31" s="120"/>
      <c r="KN31" s="121"/>
      <c r="KO31" s="119">
        <f>データ!DM7</f>
        <v>402.8</v>
      </c>
      <c r="KP31" s="120"/>
      <c r="KQ31" s="120"/>
      <c r="KR31" s="120"/>
      <c r="KS31" s="120"/>
      <c r="KT31" s="120"/>
      <c r="KU31" s="120"/>
      <c r="KV31" s="120"/>
      <c r="KW31" s="120"/>
      <c r="KX31" s="120"/>
      <c r="KY31" s="120"/>
      <c r="KZ31" s="120"/>
      <c r="LA31" s="120"/>
      <c r="LB31" s="120"/>
      <c r="LC31" s="120"/>
      <c r="LD31" s="120"/>
      <c r="LE31" s="120"/>
      <c r="LF31" s="120"/>
      <c r="LG31" s="121"/>
      <c r="LH31" s="119">
        <f>データ!DN7</f>
        <v>397.2</v>
      </c>
      <c r="LI31" s="120"/>
      <c r="LJ31" s="120"/>
      <c r="LK31" s="120"/>
      <c r="LL31" s="120"/>
      <c r="LM31" s="120"/>
      <c r="LN31" s="120"/>
      <c r="LO31" s="120"/>
      <c r="LP31" s="120"/>
      <c r="LQ31" s="120"/>
      <c r="LR31" s="120"/>
      <c r="LS31" s="120"/>
      <c r="LT31" s="120"/>
      <c r="LU31" s="120"/>
      <c r="LV31" s="120"/>
      <c r="LW31" s="120"/>
      <c r="LX31" s="120"/>
      <c r="LY31" s="120"/>
      <c r="LZ31" s="121"/>
      <c r="MA31" s="119">
        <f>データ!DO7</f>
        <v>206.9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72.099999999999994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68.900000000000006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69.7</v>
      </c>
      <c r="FY52" s="118"/>
      <c r="FZ52" s="118"/>
      <c r="GA52" s="118"/>
      <c r="GB52" s="118"/>
      <c r="GC52" s="118"/>
      <c r="GD52" s="118"/>
      <c r="GE52" s="118"/>
      <c r="GF52" s="118"/>
      <c r="GG52" s="118"/>
      <c r="GH52" s="118"/>
      <c r="GI52" s="118"/>
      <c r="GJ52" s="118"/>
      <c r="GK52" s="118"/>
      <c r="GL52" s="118"/>
      <c r="GM52" s="118"/>
      <c r="GN52" s="118"/>
      <c r="GO52" s="118"/>
      <c r="GP52" s="118"/>
      <c r="GQ52" s="118">
        <f>データ!BI7</f>
        <v>72.099999999999994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23.2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65915</v>
      </c>
      <c r="JD52" s="125"/>
      <c r="JE52" s="125"/>
      <c r="JF52" s="125"/>
      <c r="JG52" s="125"/>
      <c r="JH52" s="125"/>
      <c r="JI52" s="125"/>
      <c r="JJ52" s="125"/>
      <c r="JK52" s="125"/>
      <c r="JL52" s="125"/>
      <c r="JM52" s="125"/>
      <c r="JN52" s="125"/>
      <c r="JO52" s="125"/>
      <c r="JP52" s="125"/>
      <c r="JQ52" s="125"/>
      <c r="JR52" s="125"/>
      <c r="JS52" s="125"/>
      <c r="JT52" s="125"/>
      <c r="JU52" s="125"/>
      <c r="JV52" s="125">
        <f>データ!BR7</f>
        <v>64924</v>
      </c>
      <c r="JW52" s="125"/>
      <c r="JX52" s="125"/>
      <c r="JY52" s="125"/>
      <c r="JZ52" s="125"/>
      <c r="KA52" s="125"/>
      <c r="KB52" s="125"/>
      <c r="KC52" s="125"/>
      <c r="KD52" s="125"/>
      <c r="KE52" s="125"/>
      <c r="KF52" s="125"/>
      <c r="KG52" s="125"/>
      <c r="KH52" s="125"/>
      <c r="KI52" s="125"/>
      <c r="KJ52" s="125"/>
      <c r="KK52" s="125"/>
      <c r="KL52" s="125"/>
      <c r="KM52" s="125"/>
      <c r="KN52" s="125"/>
      <c r="KO52" s="125">
        <f>データ!BS7</f>
        <v>64791</v>
      </c>
      <c r="KP52" s="125"/>
      <c r="KQ52" s="125"/>
      <c r="KR52" s="125"/>
      <c r="KS52" s="125"/>
      <c r="KT52" s="125"/>
      <c r="KU52" s="125"/>
      <c r="KV52" s="125"/>
      <c r="KW52" s="125"/>
      <c r="KX52" s="125"/>
      <c r="KY52" s="125"/>
      <c r="KZ52" s="125"/>
      <c r="LA52" s="125"/>
      <c r="LB52" s="125"/>
      <c r="LC52" s="125"/>
      <c r="LD52" s="125"/>
      <c r="LE52" s="125"/>
      <c r="LF52" s="125"/>
      <c r="LG52" s="125"/>
      <c r="LH52" s="125">
        <f>データ!BT7</f>
        <v>64559</v>
      </c>
      <c r="LI52" s="125"/>
      <c r="LJ52" s="125"/>
      <c r="LK52" s="125"/>
      <c r="LL52" s="125"/>
      <c r="LM52" s="125"/>
      <c r="LN52" s="125"/>
      <c r="LO52" s="125"/>
      <c r="LP52" s="125"/>
      <c r="LQ52" s="125"/>
      <c r="LR52" s="125"/>
      <c r="LS52" s="125"/>
      <c r="LT52" s="125"/>
      <c r="LU52" s="125"/>
      <c r="LV52" s="125"/>
      <c r="LW52" s="125"/>
      <c r="LX52" s="125"/>
      <c r="LY52" s="125"/>
      <c r="LZ52" s="125"/>
      <c r="MA52" s="125">
        <f>データ!BU7</f>
        <v>22572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1464997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144528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O7WsLgTkbjKLvYdLN127QxVca9F/qU3L1PcEYn69gJYYq86n4sK8L1RfU0+WFQnL2YZ5eVwMMlowVE3e/n9tA==" saltValue="swSTA/kpp3PEkmiTDxc6F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102</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103</v>
      </c>
      <c r="CD5" s="59" t="s">
        <v>91</v>
      </c>
      <c r="CE5" s="59" t="s">
        <v>92</v>
      </c>
      <c r="CF5" s="59" t="s">
        <v>102</v>
      </c>
      <c r="CG5" s="59" t="s">
        <v>94</v>
      </c>
      <c r="CH5" s="59" t="s">
        <v>95</v>
      </c>
      <c r="CI5" s="59" t="s">
        <v>96</v>
      </c>
      <c r="CJ5" s="59" t="s">
        <v>97</v>
      </c>
      <c r="CK5" s="59" t="s">
        <v>98</v>
      </c>
      <c r="CL5" s="59" t="s">
        <v>99</v>
      </c>
      <c r="CM5" s="150"/>
      <c r="CN5" s="150"/>
      <c r="CO5" s="59" t="s">
        <v>89</v>
      </c>
      <c r="CP5" s="59" t="s">
        <v>90</v>
      </c>
      <c r="CQ5" s="59" t="s">
        <v>91</v>
      </c>
      <c r="CR5" s="59" t="s">
        <v>100</v>
      </c>
      <c r="CS5" s="59" t="s">
        <v>102</v>
      </c>
      <c r="CT5" s="59" t="s">
        <v>94</v>
      </c>
      <c r="CU5" s="59" t="s">
        <v>95</v>
      </c>
      <c r="CV5" s="59" t="s">
        <v>96</v>
      </c>
      <c r="CW5" s="59" t="s">
        <v>97</v>
      </c>
      <c r="CX5" s="59" t="s">
        <v>98</v>
      </c>
      <c r="CY5" s="59" t="s">
        <v>99</v>
      </c>
      <c r="CZ5" s="59" t="s">
        <v>89</v>
      </c>
      <c r="DA5" s="59" t="s">
        <v>103</v>
      </c>
      <c r="DB5" s="59" t="s">
        <v>104</v>
      </c>
      <c r="DC5" s="59" t="s">
        <v>92</v>
      </c>
      <c r="DD5" s="59" t="s">
        <v>102</v>
      </c>
      <c r="DE5" s="59" t="s">
        <v>94</v>
      </c>
      <c r="DF5" s="59" t="s">
        <v>95</v>
      </c>
      <c r="DG5" s="59" t="s">
        <v>96</v>
      </c>
      <c r="DH5" s="59" t="s">
        <v>97</v>
      </c>
      <c r="DI5" s="59" t="s">
        <v>98</v>
      </c>
      <c r="DJ5" s="59" t="s">
        <v>35</v>
      </c>
      <c r="DK5" s="59" t="s">
        <v>89</v>
      </c>
      <c r="DL5" s="59" t="s">
        <v>105</v>
      </c>
      <c r="DM5" s="59" t="s">
        <v>91</v>
      </c>
      <c r="DN5" s="59" t="s">
        <v>92</v>
      </c>
      <c r="DO5" s="59" t="s">
        <v>102</v>
      </c>
      <c r="DP5" s="59" t="s">
        <v>94</v>
      </c>
      <c r="DQ5" s="59" t="s">
        <v>95</v>
      </c>
      <c r="DR5" s="59" t="s">
        <v>96</v>
      </c>
      <c r="DS5" s="59" t="s">
        <v>97</v>
      </c>
      <c r="DT5" s="59" t="s">
        <v>98</v>
      </c>
      <c r="DU5" s="59" t="s">
        <v>99</v>
      </c>
    </row>
    <row r="6" spans="1:125" s="66" customFormat="1" x14ac:dyDescent="0.15">
      <c r="A6" s="49" t="s">
        <v>106</v>
      </c>
      <c r="B6" s="60">
        <f>B8</f>
        <v>2020</v>
      </c>
      <c r="C6" s="60">
        <f t="shared" ref="C6:X6" si="1">C8</f>
        <v>232017</v>
      </c>
      <c r="D6" s="60">
        <f t="shared" si="1"/>
        <v>47</v>
      </c>
      <c r="E6" s="60">
        <f t="shared" si="1"/>
        <v>14</v>
      </c>
      <c r="F6" s="60">
        <f t="shared" si="1"/>
        <v>0</v>
      </c>
      <c r="G6" s="60">
        <f t="shared" si="1"/>
        <v>2</v>
      </c>
      <c r="H6" s="60" t="str">
        <f>SUBSTITUTE(H8,"　","")</f>
        <v>愛知県豊橋市</v>
      </c>
      <c r="I6" s="60" t="str">
        <f t="shared" si="1"/>
        <v>豊橋市駅前大通公共駐車場（第二）</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42</v>
      </c>
      <c r="S6" s="62" t="str">
        <f t="shared" si="1"/>
        <v>商業施設</v>
      </c>
      <c r="T6" s="62" t="str">
        <f t="shared" si="1"/>
        <v>無</v>
      </c>
      <c r="U6" s="63">
        <f t="shared" si="1"/>
        <v>5105</v>
      </c>
      <c r="V6" s="63">
        <f t="shared" si="1"/>
        <v>130</v>
      </c>
      <c r="W6" s="63">
        <f t="shared" si="1"/>
        <v>300</v>
      </c>
      <c r="X6" s="62" t="str">
        <f t="shared" si="1"/>
        <v>代行制</v>
      </c>
      <c r="Y6" s="64">
        <f>IF(Y8="-",NA(),Y8)</f>
        <v>313.89999999999998</v>
      </c>
      <c r="Z6" s="64">
        <f t="shared" ref="Z6:AH6" si="2">IF(Z8="-",NA(),Z8)</f>
        <v>289</v>
      </c>
      <c r="AA6" s="64">
        <f t="shared" si="2"/>
        <v>298.10000000000002</v>
      </c>
      <c r="AB6" s="64">
        <f t="shared" si="2"/>
        <v>318.3</v>
      </c>
      <c r="AC6" s="64">
        <f t="shared" si="2"/>
        <v>181.4</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72.099999999999994</v>
      </c>
      <c r="BG6" s="64">
        <f t="shared" ref="BG6:BO6" si="5">IF(BG8="-",NA(),BG8)</f>
        <v>68.900000000000006</v>
      </c>
      <c r="BH6" s="64">
        <f t="shared" si="5"/>
        <v>69.7</v>
      </c>
      <c r="BI6" s="64">
        <f t="shared" si="5"/>
        <v>72.099999999999994</v>
      </c>
      <c r="BJ6" s="64">
        <f t="shared" si="5"/>
        <v>23.2</v>
      </c>
      <c r="BK6" s="64">
        <f t="shared" si="5"/>
        <v>15</v>
      </c>
      <c r="BL6" s="64">
        <f t="shared" si="5"/>
        <v>11.7</v>
      </c>
      <c r="BM6" s="64">
        <f t="shared" si="5"/>
        <v>9.6</v>
      </c>
      <c r="BN6" s="64">
        <f t="shared" si="5"/>
        <v>2.2000000000000002</v>
      </c>
      <c r="BO6" s="64">
        <f t="shared" si="5"/>
        <v>-74.8</v>
      </c>
      <c r="BP6" s="61" t="str">
        <f>IF(BP8="-","",IF(BP8="-","【-】","【"&amp;SUBSTITUTE(TEXT(BP8,"#,##0.0"),"-","△")&amp;"】"))</f>
        <v>【△65.9】</v>
      </c>
      <c r="BQ6" s="65">
        <f>IF(BQ8="-",NA(),BQ8)</f>
        <v>65915</v>
      </c>
      <c r="BR6" s="65">
        <f t="shared" ref="BR6:BZ6" si="6">IF(BR8="-",NA(),BR8)</f>
        <v>64924</v>
      </c>
      <c r="BS6" s="65">
        <f t="shared" si="6"/>
        <v>64791</v>
      </c>
      <c r="BT6" s="65">
        <f t="shared" si="6"/>
        <v>64559</v>
      </c>
      <c r="BU6" s="65">
        <f t="shared" si="6"/>
        <v>22572</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107</v>
      </c>
      <c r="CM6" s="63">
        <f t="shared" ref="CM6:CN6" si="7">CM8</f>
        <v>1464997</v>
      </c>
      <c r="CN6" s="63">
        <f t="shared" si="7"/>
        <v>144528</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428.5</v>
      </c>
      <c r="DL6" s="64">
        <f t="shared" ref="DL6:DT6" si="9">IF(DL8="-",NA(),DL8)</f>
        <v>413.2</v>
      </c>
      <c r="DM6" s="64">
        <f t="shared" si="9"/>
        <v>402.8</v>
      </c>
      <c r="DN6" s="64">
        <f t="shared" si="9"/>
        <v>397.2</v>
      </c>
      <c r="DO6" s="64">
        <f t="shared" si="9"/>
        <v>206.9</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108</v>
      </c>
      <c r="B7" s="60">
        <f t="shared" ref="B7:X7" si="10">B8</f>
        <v>2020</v>
      </c>
      <c r="C7" s="60">
        <f t="shared" si="10"/>
        <v>232017</v>
      </c>
      <c r="D7" s="60">
        <f t="shared" si="10"/>
        <v>47</v>
      </c>
      <c r="E7" s="60">
        <f t="shared" si="10"/>
        <v>14</v>
      </c>
      <c r="F7" s="60">
        <f t="shared" si="10"/>
        <v>0</v>
      </c>
      <c r="G7" s="60">
        <f t="shared" si="10"/>
        <v>2</v>
      </c>
      <c r="H7" s="60" t="str">
        <f t="shared" si="10"/>
        <v>愛知県　豊橋市</v>
      </c>
      <c r="I7" s="60" t="str">
        <f t="shared" si="10"/>
        <v>豊橋市駅前大通公共駐車場（第二）</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42</v>
      </c>
      <c r="S7" s="62" t="str">
        <f t="shared" si="10"/>
        <v>商業施設</v>
      </c>
      <c r="T7" s="62" t="str">
        <f t="shared" si="10"/>
        <v>無</v>
      </c>
      <c r="U7" s="63">
        <f t="shared" si="10"/>
        <v>5105</v>
      </c>
      <c r="V7" s="63">
        <f t="shared" si="10"/>
        <v>130</v>
      </c>
      <c r="W7" s="63">
        <f t="shared" si="10"/>
        <v>300</v>
      </c>
      <c r="X7" s="62" t="str">
        <f t="shared" si="10"/>
        <v>代行制</v>
      </c>
      <c r="Y7" s="64">
        <f>Y8</f>
        <v>313.89999999999998</v>
      </c>
      <c r="Z7" s="64">
        <f t="shared" ref="Z7:AH7" si="11">Z8</f>
        <v>289</v>
      </c>
      <c r="AA7" s="64">
        <f t="shared" si="11"/>
        <v>298.10000000000002</v>
      </c>
      <c r="AB7" s="64">
        <f t="shared" si="11"/>
        <v>318.3</v>
      </c>
      <c r="AC7" s="64">
        <f t="shared" si="11"/>
        <v>181.4</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72.099999999999994</v>
      </c>
      <c r="BG7" s="64">
        <f t="shared" ref="BG7:BO7" si="14">BG8</f>
        <v>68.900000000000006</v>
      </c>
      <c r="BH7" s="64">
        <f t="shared" si="14"/>
        <v>69.7</v>
      </c>
      <c r="BI7" s="64">
        <f t="shared" si="14"/>
        <v>72.099999999999994</v>
      </c>
      <c r="BJ7" s="64">
        <f t="shared" si="14"/>
        <v>23.2</v>
      </c>
      <c r="BK7" s="64">
        <f t="shared" si="14"/>
        <v>15</v>
      </c>
      <c r="BL7" s="64">
        <f t="shared" si="14"/>
        <v>11.7</v>
      </c>
      <c r="BM7" s="64">
        <f t="shared" si="14"/>
        <v>9.6</v>
      </c>
      <c r="BN7" s="64">
        <f t="shared" si="14"/>
        <v>2.2000000000000002</v>
      </c>
      <c r="BO7" s="64">
        <f t="shared" si="14"/>
        <v>-74.8</v>
      </c>
      <c r="BP7" s="61"/>
      <c r="BQ7" s="65">
        <f>BQ8</f>
        <v>65915</v>
      </c>
      <c r="BR7" s="65">
        <f t="shared" ref="BR7:BZ7" si="15">BR8</f>
        <v>64924</v>
      </c>
      <c r="BS7" s="65">
        <f t="shared" si="15"/>
        <v>64791</v>
      </c>
      <c r="BT7" s="65">
        <f t="shared" si="15"/>
        <v>64559</v>
      </c>
      <c r="BU7" s="65">
        <f t="shared" si="15"/>
        <v>22572</v>
      </c>
      <c r="BV7" s="65">
        <f t="shared" si="15"/>
        <v>37773</v>
      </c>
      <c r="BW7" s="65">
        <f t="shared" si="15"/>
        <v>33351</v>
      </c>
      <c r="BX7" s="65">
        <f t="shared" si="15"/>
        <v>18755</v>
      </c>
      <c r="BY7" s="65">
        <f t="shared" si="15"/>
        <v>16100</v>
      </c>
      <c r="BZ7" s="65">
        <f t="shared" si="15"/>
        <v>4993</v>
      </c>
      <c r="CA7" s="63"/>
      <c r="CB7" s="64" t="s">
        <v>109</v>
      </c>
      <c r="CC7" s="64" t="s">
        <v>109</v>
      </c>
      <c r="CD7" s="64" t="s">
        <v>109</v>
      </c>
      <c r="CE7" s="64" t="s">
        <v>109</v>
      </c>
      <c r="CF7" s="64" t="s">
        <v>109</v>
      </c>
      <c r="CG7" s="64" t="s">
        <v>109</v>
      </c>
      <c r="CH7" s="64" t="s">
        <v>109</v>
      </c>
      <c r="CI7" s="64" t="s">
        <v>109</v>
      </c>
      <c r="CJ7" s="64" t="s">
        <v>109</v>
      </c>
      <c r="CK7" s="64" t="s">
        <v>107</v>
      </c>
      <c r="CL7" s="61"/>
      <c r="CM7" s="63">
        <f>CM8</f>
        <v>1464997</v>
      </c>
      <c r="CN7" s="63">
        <f>CN8</f>
        <v>144528</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428.5</v>
      </c>
      <c r="DL7" s="64">
        <f t="shared" ref="DL7:DT7" si="17">DL8</f>
        <v>413.2</v>
      </c>
      <c r="DM7" s="64">
        <f t="shared" si="17"/>
        <v>402.8</v>
      </c>
      <c r="DN7" s="64">
        <f t="shared" si="17"/>
        <v>397.2</v>
      </c>
      <c r="DO7" s="64">
        <f t="shared" si="17"/>
        <v>206.9</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232017</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42</v>
      </c>
      <c r="S8" s="69" t="s">
        <v>120</v>
      </c>
      <c r="T8" s="69" t="s">
        <v>121</v>
      </c>
      <c r="U8" s="70">
        <v>5105</v>
      </c>
      <c r="V8" s="70">
        <v>130</v>
      </c>
      <c r="W8" s="70">
        <v>300</v>
      </c>
      <c r="X8" s="69" t="s">
        <v>122</v>
      </c>
      <c r="Y8" s="71">
        <v>313.89999999999998</v>
      </c>
      <c r="Z8" s="71">
        <v>289</v>
      </c>
      <c r="AA8" s="71">
        <v>298.10000000000002</v>
      </c>
      <c r="AB8" s="71">
        <v>318.3</v>
      </c>
      <c r="AC8" s="71">
        <v>181.4</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72.099999999999994</v>
      </c>
      <c r="BG8" s="71">
        <v>68.900000000000006</v>
      </c>
      <c r="BH8" s="71">
        <v>69.7</v>
      </c>
      <c r="BI8" s="71">
        <v>72.099999999999994</v>
      </c>
      <c r="BJ8" s="71">
        <v>23.2</v>
      </c>
      <c r="BK8" s="71">
        <v>15</v>
      </c>
      <c r="BL8" s="71">
        <v>11.7</v>
      </c>
      <c r="BM8" s="71">
        <v>9.6</v>
      </c>
      <c r="BN8" s="71">
        <v>2.2000000000000002</v>
      </c>
      <c r="BO8" s="71">
        <v>-74.8</v>
      </c>
      <c r="BP8" s="68">
        <v>-65.900000000000006</v>
      </c>
      <c r="BQ8" s="72">
        <v>65915</v>
      </c>
      <c r="BR8" s="72">
        <v>64924</v>
      </c>
      <c r="BS8" s="72">
        <v>64791</v>
      </c>
      <c r="BT8" s="73">
        <v>64559</v>
      </c>
      <c r="BU8" s="73">
        <v>22572</v>
      </c>
      <c r="BV8" s="72">
        <v>37773</v>
      </c>
      <c r="BW8" s="72">
        <v>33351</v>
      </c>
      <c r="BX8" s="72">
        <v>18755</v>
      </c>
      <c r="BY8" s="72">
        <v>16100</v>
      </c>
      <c r="BZ8" s="72">
        <v>4993</v>
      </c>
      <c r="CA8" s="70">
        <v>3932</v>
      </c>
      <c r="CB8" s="71" t="s">
        <v>114</v>
      </c>
      <c r="CC8" s="71" t="s">
        <v>114</v>
      </c>
      <c r="CD8" s="71" t="s">
        <v>114</v>
      </c>
      <c r="CE8" s="71" t="s">
        <v>114</v>
      </c>
      <c r="CF8" s="71" t="s">
        <v>114</v>
      </c>
      <c r="CG8" s="71" t="s">
        <v>114</v>
      </c>
      <c r="CH8" s="71" t="s">
        <v>114</v>
      </c>
      <c r="CI8" s="71" t="s">
        <v>114</v>
      </c>
      <c r="CJ8" s="71" t="s">
        <v>114</v>
      </c>
      <c r="CK8" s="71" t="s">
        <v>114</v>
      </c>
      <c r="CL8" s="68" t="s">
        <v>114</v>
      </c>
      <c r="CM8" s="70">
        <v>1464997</v>
      </c>
      <c r="CN8" s="70">
        <v>144528</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320.39999999999998</v>
      </c>
      <c r="DF8" s="71">
        <v>243</v>
      </c>
      <c r="DG8" s="71">
        <v>193.1</v>
      </c>
      <c r="DH8" s="71">
        <v>163.69999999999999</v>
      </c>
      <c r="DI8" s="71">
        <v>117.8</v>
      </c>
      <c r="DJ8" s="68">
        <v>183.4</v>
      </c>
      <c r="DK8" s="71">
        <v>428.5</v>
      </c>
      <c r="DL8" s="71">
        <v>413.2</v>
      </c>
      <c r="DM8" s="71">
        <v>402.8</v>
      </c>
      <c r="DN8" s="71">
        <v>397.2</v>
      </c>
      <c r="DO8" s="71">
        <v>206.9</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2022-01-24T05:37:49Z</cp:lastPrinted>
  <dcterms:created xsi:type="dcterms:W3CDTF">2021-12-17T06:03:37Z</dcterms:created>
  <dcterms:modified xsi:type="dcterms:W3CDTF">2022-02-01T01:05:16Z</dcterms:modified>
  <cp:category/>
</cp:coreProperties>
</file>