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5/BTUi0uYzUo/UfmisrOjEhnI9t2cCSduQkXbH6MRh8fddlgeGtStnxMSbOTskHA4fH8yat64HQsu/VgXalZCg==" workbookSaltValue="OeU6VqnDG6hbg7oXKEIj+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MA51" i="4" l="1"/>
  <c r="MI76" i="4"/>
  <c r="HJ51" i="4"/>
  <c r="MA30" i="4"/>
  <c r="IT76" i="4"/>
  <c r="CS51" i="4"/>
  <c r="HJ30" i="4"/>
  <c r="BZ76" i="4"/>
  <c r="CS30" i="4"/>
  <c r="C11" i="5"/>
  <c r="D11" i="5"/>
  <c r="E11" i="5"/>
  <c r="B11" i="5"/>
  <c r="BK76" i="4" l="1"/>
  <c r="LH51" i="4"/>
  <c r="GQ51" i="4"/>
  <c r="LT76" i="4"/>
  <c r="LH30" i="4"/>
  <c r="BZ30" i="4"/>
  <c r="IE76" i="4"/>
  <c r="BZ51" i="4"/>
  <c r="GQ30" i="4"/>
  <c r="BG30" i="4"/>
  <c r="AV76" i="4"/>
  <c r="HP76" i="4"/>
  <c r="FX30" i="4"/>
  <c r="KO51" i="4"/>
  <c r="LE76" i="4"/>
  <c r="FX51" i="4"/>
  <c r="KO30" i="4"/>
  <c r="BG51" i="4"/>
  <c r="KP76" i="4"/>
  <c r="HA76" i="4"/>
  <c r="AN51" i="4"/>
  <c r="FE30" i="4"/>
  <c r="FE51" i="4"/>
  <c r="AN30" i="4"/>
  <c r="JV30" i="4"/>
  <c r="AG76" i="4"/>
  <c r="JV51" i="4"/>
  <c r="R76" i="4"/>
  <c r="KA76" i="4"/>
  <c r="EL51" i="4"/>
  <c r="JC30" i="4"/>
  <c r="EL30" i="4"/>
  <c r="GL76" i="4"/>
  <c r="U51" i="4"/>
  <c r="U30" i="4"/>
  <c r="JC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<sst xmlns="http://schemas.openxmlformats.org/spreadsheetml/2006/main" count="278" uniqueCount="128">
  <si>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</si>
  <si>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</si>
  <si>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</si>
  <si>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</si>
  <si>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</si>
  <si>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</si>
  <si>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</si>
  <si>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</si>
  <si>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</si>
  <si>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</si>
  <si>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</si>
  <si>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</si>
  <si>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</si>
  <si>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</si>
  <si>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</si>
  <si>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</si>
  <si>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</si>
  <si>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</si>
  <si>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</si>
  <si>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</si>
  <si>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</si>
  <si>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</si>
  <si>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</si>
  <si>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</si>
  <si>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</si>
  <si>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</si>
  <si>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</si>
  <si>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</si>
  <si>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</si>
  <si>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</si>
  <si>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</si>
  <si>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</si>
  <si>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</si>
  <si>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</si>
  <si>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</si>
  <si>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</si>
  <si>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</si>
  <si>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</si>
  <si>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</si>
  <si>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</si>
  <si>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</si>
  <si>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</si>
  <si>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</si>
  <si>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</si>
  <si>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</si>
  <si>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</si>
  <si>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</si>
  <si>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</si>
  <si>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</si>
  <si>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</si>
  <si>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</si>
  <si>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</si>
  <si>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</si>
  <si>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</si>
  <si>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</si>
  <si>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</si>
  <si>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</si>
  <si>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</si>
  <si>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</si>
  <si>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</si>
  <si>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</si>
  <si>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</si>
  <si>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</si>
  <si>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</si>
  <si>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</si>
  <si>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</si>
  <si>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</si>
  <si>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</si>
  <si>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</si>
  <si>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</si>
  <si>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</si>
  <si>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</si>
  <si>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</si>
  <si>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</si>
  <si>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</si>
  <si>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</si>
  <si>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</si>
  <si>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</si>
  <si>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</si>
  <si>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</si>
  <si>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</si>
  <si>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</si>
  <si>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</si>
  <si>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</si>
  <si>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</si>
  <si>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</si>
  <si>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</si>
  <si>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</si>
  <si>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</si>
  <si>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</si>
  <si>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</si>
  <si>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</si>
  <si>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</si>
  <si>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</si>
  <si>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</si>
  <si>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</si>
  <si>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</si>
  <si>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</si>
  <si>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</si>
  <si>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</si>
  <si>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</si>
  <si>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</si>
  <si>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</si>
  <si>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</si>
  <si>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</si>
  <si>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</si>
  <si>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</si>
  <si>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豊橋市松葉公園地下駐車場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</si>
  <si>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</si>
  <si>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</si>
  <si>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</si>
  <si>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</si>
  <si>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</si>
  <si>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</si>
  <si>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</si>
  <si>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</si>
  <si>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</si>
  <si>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</si>
  <si>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</si>
  <si>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</si>
  <si>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</si>
  <si>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</si>
  <si>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</si>
  <si>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</si>
  <si>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・⑩債務残高は償還が令和元年度に完了したため0となっている。
・令和２年度に長寿命化計画を策定した。その計画に基づき、点検、予防保全・改良保全工事等を効果的に行うことで⑧設備投資見込額の節減及び施設の長寿命化と利便性の向上を図る必要がある。
・また、地方公営企業法を適用していないため⑥有形固定資産減価償却率⑨累積欠損金比率については「該当なし」となっている。</t>
    <rPh sb="7" eb="9">
      <t>ショウカン</t>
    </rPh>
    <rPh sb="10" eb="12">
      <t>レイワ</t>
    </rPh>
    <rPh sb="12" eb="13">
      <t>ガン</t>
    </rPh>
    <rPh sb="13" eb="14">
      <t>ネン</t>
    </rPh>
    <rPh sb="14" eb="15">
      <t>ド</t>
    </rPh>
    <rPh sb="16" eb="18">
      <t>カンリョウ</t>
    </rPh>
    <rPh sb="32" eb="34">
      <t>レイワ</t>
    </rPh>
    <rPh sb="45" eb="47">
      <t>サクテイ</t>
    </rPh>
    <rPh sb="52" eb="54">
      <t>ケイカク</t>
    </rPh>
    <rPh sb="55" eb="56">
      <t>モト</t>
    </rPh>
    <rPh sb="71" eb="73">
      <t>コウジ</t>
    </rPh>
    <rPh sb="114" eb="116">
      <t>ヒツヨウ</t>
    </rPh>
    <phoneticPr fontId="5"/>
  </si>
  <si>
    <t>・⑪稼働率は平成２７年度からほぼ横ばいで推移していたが、新型コロナウイルスの感染拡大の影響による利用者の減少により大きく値を下げた。なお、もとより値が平均より低いのは利用者の多くが定期券や上限料金制度を利用した長時間駐車であることが原因であると考えられる。
・新型コロナウイルス感染症が収束に向かえば、稼働率が回復するものと見込まれるが、地下駐車場であることや定期契約可能ということなど、周辺の民間コインパーキングとの差別化を適切にＰＲし、利用増を図る必要がある。</t>
    <rPh sb="6" eb="8">
      <t>ヘイセイ</t>
    </rPh>
    <rPh sb="10" eb="12">
      <t>ネンド</t>
    </rPh>
    <rPh sb="16" eb="17">
      <t>ヨコ</t>
    </rPh>
    <rPh sb="20" eb="22">
      <t>スイイ</t>
    </rPh>
    <rPh sb="28" eb="30">
      <t>シンガタ</t>
    </rPh>
    <rPh sb="38" eb="42">
      <t>カンセンカクダイ</t>
    </rPh>
    <rPh sb="43" eb="45">
      <t>エイキョウ</t>
    </rPh>
    <rPh sb="48" eb="51">
      <t>リヨウシャ</t>
    </rPh>
    <rPh sb="52" eb="54">
      <t>ゲンショウ</t>
    </rPh>
    <rPh sb="57" eb="58">
      <t>オオ</t>
    </rPh>
    <rPh sb="60" eb="61">
      <t>アタイ</t>
    </rPh>
    <rPh sb="62" eb="63">
      <t>サ</t>
    </rPh>
    <rPh sb="73" eb="74">
      <t>アタイ</t>
    </rPh>
    <rPh sb="75" eb="77">
      <t>ヘイキン</t>
    </rPh>
    <rPh sb="79" eb="80">
      <t>ヒク</t>
    </rPh>
    <rPh sb="130" eb="132">
      <t>シンガタ</t>
    </rPh>
    <rPh sb="139" eb="142">
      <t>カンセンショウ</t>
    </rPh>
    <rPh sb="143" eb="145">
      <t>シュウソク</t>
    </rPh>
    <rPh sb="146" eb="147">
      <t>ム</t>
    </rPh>
    <rPh sb="151" eb="153">
      <t>カドウ</t>
    </rPh>
    <rPh sb="153" eb="154">
      <t>リツ</t>
    </rPh>
    <rPh sb="155" eb="157">
      <t>カイフク</t>
    </rPh>
    <rPh sb="162" eb="164">
      <t>ミコ</t>
    </rPh>
    <rPh sb="169" eb="171">
      <t>チカ</t>
    </rPh>
    <rPh sb="171" eb="174">
      <t>チュウシャジョウ</t>
    </rPh>
    <rPh sb="180" eb="182">
      <t>テイキ</t>
    </rPh>
    <rPh sb="182" eb="184">
      <t>ケイヤク</t>
    </rPh>
    <rPh sb="184" eb="186">
      <t>カノウ</t>
    </rPh>
    <rPh sb="194" eb="196">
      <t>シュウヘン</t>
    </rPh>
    <rPh sb="197" eb="199">
      <t>ミンカン</t>
    </rPh>
    <rPh sb="209" eb="212">
      <t>サベツカ</t>
    </rPh>
    <rPh sb="220" eb="222">
      <t>リヨウ</t>
    </rPh>
    <rPh sb="222" eb="223">
      <t>ゾウ</t>
    </rPh>
    <rPh sb="224" eb="225">
      <t>ハカ</t>
    </rPh>
    <rPh sb="226" eb="228">
      <t>ヒツヨウ</t>
    </rPh>
    <phoneticPr fontId="5"/>
  </si>
  <si>
    <t>・①収益的収支比率は、前年度に黒字に転換したものの再び赤字に転換した。要因は、新型コロナウイルスの感染拡大による利用者の減少に伴う使用料収入の減少が要因であると考えられる。
・売上高ＧＯＰ比率については、平均より高い値ではあるが、マイナスへ転換した。要因は、①と同様である。
・ＥＢＩＴＤＡは、マイナスへ転じ、平均をも下回る値となった。要因は、①と同様である。
・②他会計補助金比率及び③他会計補助金額はいずれも0であり、他会計からの補助は無い。</t>
    <rPh sb="2" eb="5">
      <t>シュウエキテキ</t>
    </rPh>
    <rPh sb="5" eb="7">
      <t>シュウシ</t>
    </rPh>
    <rPh sb="7" eb="9">
      <t>ヒリツ</t>
    </rPh>
    <rPh sb="11" eb="14">
      <t>ゼンネンド</t>
    </rPh>
    <rPh sb="15" eb="17">
      <t>クロジ</t>
    </rPh>
    <rPh sb="18" eb="20">
      <t>テンカン</t>
    </rPh>
    <rPh sb="25" eb="26">
      <t>フタタ</t>
    </rPh>
    <rPh sb="27" eb="29">
      <t>アカジ</t>
    </rPh>
    <rPh sb="30" eb="32">
      <t>テンカン</t>
    </rPh>
    <rPh sb="35" eb="37">
      <t>ヨウイン</t>
    </rPh>
    <rPh sb="39" eb="41">
      <t>シンガタ</t>
    </rPh>
    <rPh sb="49" eb="53">
      <t>カンセンカクダイ</t>
    </rPh>
    <rPh sb="56" eb="59">
      <t>リヨウシャ</t>
    </rPh>
    <rPh sb="60" eb="62">
      <t>ゲンショウ</t>
    </rPh>
    <rPh sb="63" eb="64">
      <t>トモナ</t>
    </rPh>
    <rPh sb="65" eb="68">
      <t>シヨウリョウ</t>
    </rPh>
    <rPh sb="68" eb="70">
      <t>シュウニュウ</t>
    </rPh>
    <rPh sb="71" eb="73">
      <t>ゲンショウ</t>
    </rPh>
    <rPh sb="74" eb="76">
      <t>ヨウイン</t>
    </rPh>
    <rPh sb="80" eb="81">
      <t>カンガ</t>
    </rPh>
    <rPh sb="88" eb="90">
      <t>ウリアゲ</t>
    </rPh>
    <rPh sb="90" eb="91">
      <t>ダカ</t>
    </rPh>
    <rPh sb="94" eb="96">
      <t>ヒリツ</t>
    </rPh>
    <rPh sb="102" eb="104">
      <t>ヘイキン</t>
    </rPh>
    <rPh sb="106" eb="107">
      <t>タカ</t>
    </rPh>
    <rPh sb="108" eb="109">
      <t>アタイ</t>
    </rPh>
    <rPh sb="120" eb="122">
      <t>テンカン</t>
    </rPh>
    <rPh sb="125" eb="127">
      <t>ヨウイン</t>
    </rPh>
    <rPh sb="131" eb="133">
      <t>ドウヨウ</t>
    </rPh>
    <rPh sb="152" eb="153">
      <t>テン</t>
    </rPh>
    <rPh sb="155" eb="157">
      <t>ヘイキン</t>
    </rPh>
    <rPh sb="159" eb="161">
      <t>シタマワ</t>
    </rPh>
    <rPh sb="162" eb="163">
      <t>アタイ</t>
    </rPh>
    <rPh sb="168" eb="170">
      <t>ヨウイン</t>
    </rPh>
    <rPh sb="174" eb="176">
      <t>ドウヨウ</t>
    </rPh>
    <phoneticPr fontId="5"/>
  </si>
  <si>
    <t>・前年には債務の償還が完了したことで、黒字に転換したが、再び赤字となった。
・新型コロナウイルス感染症が収束に向かえば、収益・回転率ともに一定の回復が見込めるが、効果的なＰＲを行うことで、より利用増を図る必要がある。
・施設は比較的新しいが建築年数の経過により老朽化が進んでいるため、安心・安全に使い続けられるよう点検・保全を効果的に行っていく。
・厳しい社会情勢が続く中、指定管理制度を活用した効率的な管理運営や、利用者ニーズに合ったサービス体系を構築することや利便性の向上策を講じるなど、周辺環境の変化に対応した施策により、利用者の増加、収益の改善を図っていく必要がある。
・令和２年度経営戦略策定済み、令和７年度経営戦略見直し予定。</t>
    <rPh sb="1" eb="3">
      <t>ゼンネン</t>
    </rPh>
    <rPh sb="5" eb="7">
      <t>サイム</t>
    </rPh>
    <rPh sb="8" eb="10">
      <t>ショウカン</t>
    </rPh>
    <rPh sb="11" eb="13">
      <t>カンリョウ</t>
    </rPh>
    <rPh sb="19" eb="21">
      <t>クロジ</t>
    </rPh>
    <rPh sb="22" eb="24">
      <t>テンカン</t>
    </rPh>
    <rPh sb="28" eb="29">
      <t>フタタ</t>
    </rPh>
    <rPh sb="30" eb="32">
      <t>アカジ</t>
    </rPh>
    <rPh sb="39" eb="41">
      <t>シンガタ</t>
    </rPh>
    <rPh sb="48" eb="51">
      <t>カンセンショウ</t>
    </rPh>
    <rPh sb="52" eb="54">
      <t>シュウソク</t>
    </rPh>
    <rPh sb="55" eb="56">
      <t>ム</t>
    </rPh>
    <rPh sb="60" eb="62">
      <t>シュウエキ</t>
    </rPh>
    <rPh sb="63" eb="65">
      <t>カイテン</t>
    </rPh>
    <rPh sb="65" eb="66">
      <t>リツ</t>
    </rPh>
    <rPh sb="69" eb="71">
      <t>イッテイ</t>
    </rPh>
    <rPh sb="72" eb="74">
      <t>カイフク</t>
    </rPh>
    <rPh sb="75" eb="77">
      <t>ミコ</t>
    </rPh>
    <rPh sb="81" eb="84">
      <t>コウカテキ</t>
    </rPh>
    <rPh sb="88" eb="89">
      <t>オコナ</t>
    </rPh>
    <rPh sb="96" eb="98">
      <t>リヨウ</t>
    </rPh>
    <rPh sb="98" eb="99">
      <t>ゾウ</t>
    </rPh>
    <rPh sb="100" eb="101">
      <t>ハカ</t>
    </rPh>
    <rPh sb="102" eb="104">
      <t>ヒツヨウ</t>
    </rPh>
    <rPh sb="113" eb="116">
      <t>ヒカクテキ</t>
    </rPh>
    <rPh sb="116" eb="117">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</si>
</sst>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51.5</c:v>
                </c:pt>
                <c:pt idx="1">
                  <c:v>73.599999999999994</c:v>
                </c:pt>
                <c:pt idx="2">
                  <c:v>81.099999999999994</c:v>
                </c:pt>
                <c:pt idx="3">
                  <c:v>114.8</c:v>
                </c:pt>
                <c:pt idx="4">
                  <c:v>86.7</c:v>
                </c:pt>
              </c:numCache>
            </c:numRef>
          </c:val>
          <c:extLst>
            <c:ext xmlns:c16="http://schemas.microsoft.com/office/drawing/2014/chart" uri="{C3380CC4-5D6E-409C-BE32-E72D297353CC}">
              <c16:uniqueId val="{00000000-C977-425B-93D1-685919D3920C}"/>
            </c:ext>
          </c:extLst>
        </c:ser>
        <c:dLbls>
          <c:showLegendKey val="0"/>
          <c:showVal val="0"/>
          <c:showCatName val="0"/>
          <c:showSerName val="0"/>
          <c:showPercent val="0"/>
          <c:showBubbleSize val="0"/>
        </c:dLbls>
        <c:gapWidth val="150"/>
        <c:axId val="138121560"/>
        <c:axId val="1381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C977-425B-93D1-685919D3920C}"/>
            </c:ext>
          </c:extLst>
        </c:ser>
        <c:dLbls>
          <c:showLegendKey val="0"/>
          <c:showVal val="0"/>
          <c:showCatName val="0"/>
          <c:showSerName val="0"/>
          <c:showPercent val="0"/>
          <c:showBubbleSize val="0"/>
        </c:dLbls>
        <c:marker val="1"/>
        <c:smooth val="0"/>
        <c:axId val="138121560"/>
        <c:axId val="138121952"/>
      </c:lineChart>
      <c:catAx>
        <c:axId val="138121560"/>
        <c:scaling>
          <c:orientation val="minMax"/>
        </c:scaling>
        <c:delete val="1"/>
        <c:axPos val="b"/>
        <c:numFmt formatCode="General" sourceLinked="1"/>
        <c:majorTickMark val="none"/>
        <c:minorTickMark val="none"/>
        <c:tickLblPos val="none"/>
        <c:crossAx val="138121952"/>
        <c:crosses val="autoZero"/>
        <c:auto val="1"/>
        <c:lblAlgn val="ctr"/>
        <c:lblOffset val="100"/>
        <c:noMultiLvlLbl val="1"/>
      </c:catAx>
      <c:valAx>
        <c:axId val="13812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2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197.8</c:v>
                </c:pt>
                <c:pt idx="1">
                  <c:v>100.3</c:v>
                </c:pt>
                <c:pt idx="2">
                  <c:v>29.9</c:v>
                </c:pt>
                <c:pt idx="3">
                  <c:v>0</c:v>
                </c:pt>
                <c:pt idx="4">
                  <c:v>0</c:v>
                </c:pt>
              </c:numCache>
            </c:numRef>
          </c:val>
          <c:extLst>
            <c:ext xmlns:c16="http://schemas.microsoft.com/office/drawing/2014/chart" uri="{C3380CC4-5D6E-409C-BE32-E72D297353CC}">
              <c16:uniqueId val="{00000000-D341-4BCE-B46D-D8C42BE1AADC}"/>
            </c:ext>
          </c:extLst>
        </c:ser>
        <c:dLbls>
          <c:showLegendKey val="0"/>
          <c:showVal val="0"/>
          <c:showCatName val="0"/>
          <c:showSerName val="0"/>
          <c:showPercent val="0"/>
          <c:showBubbleSize val="0"/>
        </c:dLbls>
        <c:gapWidth val="150"/>
        <c:axId val="388677192"/>
        <c:axId val="3886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D341-4BCE-B46D-D8C42BE1AADC}"/>
            </c:ext>
          </c:extLst>
        </c:ser>
        <c:dLbls>
          <c:showLegendKey val="0"/>
          <c:showVal val="0"/>
          <c:showCatName val="0"/>
          <c:showSerName val="0"/>
          <c:showPercent val="0"/>
          <c:showBubbleSize val="0"/>
        </c:dLbls>
        <c:marker val="1"/>
        <c:smooth val="0"/>
        <c:axId val="388677192"/>
        <c:axId val="388676016"/>
      </c:lineChart>
      <c:catAx>
        <c:axId val="388677192"/>
        <c:scaling>
          <c:orientation val="minMax"/>
        </c:scaling>
        <c:delete val="1"/>
        <c:axPos val="b"/>
        <c:numFmt formatCode="General" sourceLinked="1"/>
        <c:majorTickMark val="none"/>
        <c:minorTickMark val="none"/>
        <c:tickLblPos val="none"/>
        <c:crossAx val="388676016"/>
        <c:crosses val="autoZero"/>
        <c:auto val="1"/>
        <c:lblAlgn val="ctr"/>
        <c:lblOffset val="100"/>
        <c:noMultiLvlLbl val="1"/>
      </c:catAx>
      <c:valAx>
        <c:axId val="38867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7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04A-4EC0-949A-D9FA77DDE026}"/>
            </c:ext>
          </c:extLst>
        </c:ser>
        <c:dLbls>
          <c:showLegendKey val="0"/>
          <c:showVal val="0"/>
          <c:showCatName val="0"/>
          <c:showSerName val="0"/>
          <c:showPercent val="0"/>
          <c:showBubbleSize val="0"/>
        </c:dLbls>
        <c:gapWidth val="150"/>
        <c:axId val="388675232"/>
        <c:axId val="3886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04A-4EC0-949A-D9FA77DDE026}"/>
            </c:ext>
          </c:extLst>
        </c:ser>
        <c:dLbls>
          <c:showLegendKey val="0"/>
          <c:showVal val="0"/>
          <c:showCatName val="0"/>
          <c:showSerName val="0"/>
          <c:showPercent val="0"/>
          <c:showBubbleSize val="0"/>
        </c:dLbls>
        <c:marker val="1"/>
        <c:smooth val="0"/>
        <c:axId val="388675232"/>
        <c:axId val="388675624"/>
      </c:lineChart>
      <c:catAx>
        <c:axId val="388675232"/>
        <c:scaling>
          <c:orientation val="minMax"/>
        </c:scaling>
        <c:delete val="1"/>
        <c:axPos val="b"/>
        <c:numFmt formatCode="General" sourceLinked="1"/>
        <c:majorTickMark val="none"/>
        <c:minorTickMark val="none"/>
        <c:tickLblPos val="none"/>
        <c:crossAx val="388675624"/>
        <c:crosses val="autoZero"/>
        <c:auto val="1"/>
        <c:lblAlgn val="ctr"/>
        <c:lblOffset val="100"/>
        <c:noMultiLvlLbl val="1"/>
      </c:catAx>
      <c:valAx>
        <c:axId val="38867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7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450-420B-9CF6-55BA6FA110A5}"/>
            </c:ext>
          </c:extLst>
        </c:ser>
        <c:dLbls>
          <c:showLegendKey val="0"/>
          <c:showVal val="0"/>
          <c:showCatName val="0"/>
          <c:showSerName val="0"/>
          <c:showPercent val="0"/>
          <c:showBubbleSize val="0"/>
        </c:dLbls>
        <c:gapWidth val="150"/>
        <c:axId val="388676408"/>
        <c:axId val="3886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450-420B-9CF6-55BA6FA110A5}"/>
            </c:ext>
          </c:extLst>
        </c:ser>
        <c:dLbls>
          <c:showLegendKey val="0"/>
          <c:showVal val="0"/>
          <c:showCatName val="0"/>
          <c:showSerName val="0"/>
          <c:showPercent val="0"/>
          <c:showBubbleSize val="0"/>
        </c:dLbls>
        <c:marker val="1"/>
        <c:smooth val="0"/>
        <c:axId val="388676408"/>
        <c:axId val="388679936"/>
      </c:lineChart>
      <c:catAx>
        <c:axId val="388676408"/>
        <c:scaling>
          <c:orientation val="minMax"/>
        </c:scaling>
        <c:delete val="1"/>
        <c:axPos val="b"/>
        <c:numFmt formatCode="General" sourceLinked="1"/>
        <c:majorTickMark val="none"/>
        <c:minorTickMark val="none"/>
        <c:tickLblPos val="none"/>
        <c:crossAx val="388679936"/>
        <c:crosses val="autoZero"/>
        <c:auto val="1"/>
        <c:lblAlgn val="ctr"/>
        <c:lblOffset val="100"/>
        <c:noMultiLvlLbl val="1"/>
      </c:catAx>
      <c:valAx>
        <c:axId val="3886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7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C4-4D3E-B498-D124B0D89165}"/>
            </c:ext>
          </c:extLst>
        </c:ser>
        <c:dLbls>
          <c:showLegendKey val="0"/>
          <c:showVal val="0"/>
          <c:showCatName val="0"/>
          <c:showSerName val="0"/>
          <c:showPercent val="0"/>
          <c:showBubbleSize val="0"/>
        </c:dLbls>
        <c:gapWidth val="150"/>
        <c:axId val="388680328"/>
        <c:axId val="38867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5CC4-4D3E-B498-D124B0D89165}"/>
            </c:ext>
          </c:extLst>
        </c:ser>
        <c:dLbls>
          <c:showLegendKey val="0"/>
          <c:showVal val="0"/>
          <c:showCatName val="0"/>
          <c:showSerName val="0"/>
          <c:showPercent val="0"/>
          <c:showBubbleSize val="0"/>
        </c:dLbls>
        <c:marker val="1"/>
        <c:smooth val="0"/>
        <c:axId val="388680328"/>
        <c:axId val="388674840"/>
      </c:lineChart>
      <c:catAx>
        <c:axId val="388680328"/>
        <c:scaling>
          <c:orientation val="minMax"/>
        </c:scaling>
        <c:delete val="1"/>
        <c:axPos val="b"/>
        <c:numFmt formatCode="General" sourceLinked="1"/>
        <c:majorTickMark val="none"/>
        <c:minorTickMark val="none"/>
        <c:tickLblPos val="none"/>
        <c:crossAx val="388674840"/>
        <c:crosses val="autoZero"/>
        <c:auto val="1"/>
        <c:lblAlgn val="ctr"/>
        <c:lblOffset val="100"/>
        <c:noMultiLvlLbl val="1"/>
      </c:catAx>
      <c:valAx>
        <c:axId val="388674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8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DE9-4327-82AA-F1C40F690C73}"/>
            </c:ext>
          </c:extLst>
        </c:ser>
        <c:dLbls>
          <c:showLegendKey val="0"/>
          <c:showVal val="0"/>
          <c:showCatName val="0"/>
          <c:showSerName val="0"/>
          <c:showPercent val="0"/>
          <c:showBubbleSize val="0"/>
        </c:dLbls>
        <c:gapWidth val="150"/>
        <c:axId val="388678368"/>
        <c:axId val="38867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0DE9-4327-82AA-F1C40F690C73}"/>
            </c:ext>
          </c:extLst>
        </c:ser>
        <c:dLbls>
          <c:showLegendKey val="0"/>
          <c:showVal val="0"/>
          <c:showCatName val="0"/>
          <c:showSerName val="0"/>
          <c:showPercent val="0"/>
          <c:showBubbleSize val="0"/>
        </c:dLbls>
        <c:marker val="1"/>
        <c:smooth val="0"/>
        <c:axId val="388678368"/>
        <c:axId val="388678760"/>
      </c:lineChart>
      <c:catAx>
        <c:axId val="388678368"/>
        <c:scaling>
          <c:orientation val="minMax"/>
        </c:scaling>
        <c:delete val="1"/>
        <c:axPos val="b"/>
        <c:numFmt formatCode="General" sourceLinked="1"/>
        <c:majorTickMark val="none"/>
        <c:minorTickMark val="none"/>
        <c:tickLblPos val="none"/>
        <c:crossAx val="388678760"/>
        <c:crosses val="autoZero"/>
        <c:auto val="1"/>
        <c:lblAlgn val="ctr"/>
        <c:lblOffset val="100"/>
        <c:noMultiLvlLbl val="1"/>
      </c:catAx>
      <c:valAx>
        <c:axId val="38867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7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101.9</c:v>
                </c:pt>
                <c:pt idx="1">
                  <c:v>107</c:v>
                </c:pt>
                <c:pt idx="2">
                  <c:v>108.4</c:v>
                </c:pt>
                <c:pt idx="3">
                  <c:v>100.5</c:v>
                </c:pt>
                <c:pt idx="4">
                  <c:v>69.2</c:v>
                </c:pt>
              </c:numCache>
            </c:numRef>
          </c:val>
          <c:extLst>
            <c:ext xmlns:c16="http://schemas.microsoft.com/office/drawing/2014/chart" uri="{C3380CC4-5D6E-409C-BE32-E72D297353CC}">
              <c16:uniqueId val="{00000000-C944-467B-850F-1BEEFE95A883}"/>
            </c:ext>
          </c:extLst>
        </c:ser>
        <c:dLbls>
          <c:showLegendKey val="0"/>
          <c:showVal val="0"/>
          <c:showCatName val="0"/>
          <c:showSerName val="0"/>
          <c:showPercent val="0"/>
          <c:showBubbleSize val="0"/>
        </c:dLbls>
        <c:gapWidth val="150"/>
        <c:axId val="389506920"/>
        <c:axId val="38950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C944-467B-850F-1BEEFE95A883}"/>
            </c:ext>
          </c:extLst>
        </c:ser>
        <c:dLbls>
          <c:showLegendKey val="0"/>
          <c:showVal val="0"/>
          <c:showCatName val="0"/>
          <c:showSerName val="0"/>
          <c:showPercent val="0"/>
          <c:showBubbleSize val="0"/>
        </c:dLbls>
        <c:marker val="1"/>
        <c:smooth val="0"/>
        <c:axId val="389506920"/>
        <c:axId val="389502608"/>
      </c:lineChart>
      <c:catAx>
        <c:axId val="389506920"/>
        <c:scaling>
          <c:orientation val="minMax"/>
        </c:scaling>
        <c:delete val="1"/>
        <c:axPos val="b"/>
        <c:numFmt formatCode="General" sourceLinked="1"/>
        <c:majorTickMark val="none"/>
        <c:minorTickMark val="none"/>
        <c:tickLblPos val="none"/>
        <c:crossAx val="389502608"/>
        <c:crosses val="autoZero"/>
        <c:auto val="1"/>
        <c:lblAlgn val="ctr"/>
        <c:lblOffset val="100"/>
        <c:noMultiLvlLbl val="1"/>
      </c:catAx>
      <c:valAx>
        <c:axId val="38950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0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44.3</c:v>
                </c:pt>
                <c:pt idx="1">
                  <c:v>49.9</c:v>
                </c:pt>
                <c:pt idx="2">
                  <c:v>51.4</c:v>
                </c:pt>
                <c:pt idx="3">
                  <c:v>47.3</c:v>
                </c:pt>
                <c:pt idx="4">
                  <c:v>-29.6</c:v>
                </c:pt>
              </c:numCache>
            </c:numRef>
          </c:val>
          <c:extLst>
            <c:ext xmlns:c16="http://schemas.microsoft.com/office/drawing/2014/chart" uri="{C3380CC4-5D6E-409C-BE32-E72D297353CC}">
              <c16:uniqueId val="{00000000-FBC2-43C3-AB2C-289BCAD85D6E}"/>
            </c:ext>
          </c:extLst>
        </c:ser>
        <c:dLbls>
          <c:showLegendKey val="0"/>
          <c:showVal val="0"/>
          <c:showCatName val="0"/>
          <c:showSerName val="0"/>
          <c:showPercent val="0"/>
          <c:showBubbleSize val="0"/>
        </c:dLbls>
        <c:gapWidth val="150"/>
        <c:axId val="389501432"/>
        <c:axId val="38950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FBC2-43C3-AB2C-289BCAD85D6E}"/>
            </c:ext>
          </c:extLst>
        </c:ser>
        <c:dLbls>
          <c:showLegendKey val="0"/>
          <c:showVal val="0"/>
          <c:showCatName val="0"/>
          <c:showSerName val="0"/>
          <c:showPercent val="0"/>
          <c:showBubbleSize val="0"/>
        </c:dLbls>
        <c:marker val="1"/>
        <c:smooth val="0"/>
        <c:axId val="389501432"/>
        <c:axId val="389507704"/>
      </c:lineChart>
      <c:catAx>
        <c:axId val="389501432"/>
        <c:scaling>
          <c:orientation val="minMax"/>
        </c:scaling>
        <c:delete val="1"/>
        <c:axPos val="b"/>
        <c:numFmt formatCode="General" sourceLinked="1"/>
        <c:majorTickMark val="none"/>
        <c:minorTickMark val="none"/>
        <c:tickLblPos val="none"/>
        <c:crossAx val="389507704"/>
        <c:crosses val="autoZero"/>
        <c:auto val="1"/>
        <c:lblAlgn val="ctr"/>
        <c:lblOffset val="100"/>
        <c:noMultiLvlLbl val="1"/>
      </c:catAx>
      <c:valAx>
        <c:axId val="38950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50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19412</c:v>
                </c:pt>
                <c:pt idx="1">
                  <c:v>24618</c:v>
                </c:pt>
                <c:pt idx="2">
                  <c:v>25682</c:v>
                </c:pt>
                <c:pt idx="3">
                  <c:v>23146</c:v>
                </c:pt>
                <c:pt idx="4">
                  <c:v>-6092</c:v>
                </c:pt>
              </c:numCache>
            </c:numRef>
          </c:val>
          <c:extLst>
            <c:ext xmlns:c16="http://schemas.microsoft.com/office/drawing/2014/chart" uri="{C3380CC4-5D6E-409C-BE32-E72D297353CC}">
              <c16:uniqueId val="{00000000-78D7-4A7B-9C49-C979559B274E}"/>
            </c:ext>
          </c:extLst>
        </c:ser>
        <c:dLbls>
          <c:showLegendKey val="0"/>
          <c:showVal val="0"/>
          <c:showCatName val="0"/>
          <c:showSerName val="0"/>
          <c:showPercent val="0"/>
          <c:showBubbleSize val="0"/>
        </c:dLbls>
        <c:gapWidth val="150"/>
        <c:axId val="389505744"/>
        <c:axId val="38950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8D7-4A7B-9C49-C979559B274E}"/>
            </c:ext>
          </c:extLst>
        </c:ser>
        <c:dLbls>
          <c:showLegendKey val="0"/>
          <c:showVal val="0"/>
          <c:showCatName val="0"/>
          <c:showSerName val="0"/>
          <c:showPercent val="0"/>
          <c:showBubbleSize val="0"/>
        </c:dLbls>
        <c:marker val="1"/>
        <c:smooth val="0"/>
        <c:axId val="389505744"/>
        <c:axId val="389506136"/>
      </c:lineChart>
      <c:catAx>
        <c:axId val="389505744"/>
        <c:scaling>
          <c:orientation val="minMax"/>
        </c:scaling>
        <c:delete val="1"/>
        <c:axPos val="b"/>
        <c:numFmt formatCode="General" sourceLinked="1"/>
        <c:majorTickMark val="none"/>
        <c:minorTickMark val="none"/>
        <c:tickLblPos val="none"/>
        <c:crossAx val="389506136"/>
        <c:crosses val="autoZero"/>
        <c:auto val="1"/>
        <c:lblAlgn val="ctr"/>
        <c:lblOffset val="100"/>
        <c:noMultiLvlLbl val="1"/>
      </c:catAx>
      <c:valAx>
        <c:axId val="389506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50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愛知県豊橋市　豊橋市松葉公園地下駐車場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51.5</v>
      </c>
      <c r="V31" s="118"/>
      <c r="W31" s="118"/>
      <c r="X31" s="118"/>
      <c r="Y31" s="118"/>
      <c r="Z31" s="118"/>
      <c r="AA31" s="118"/>
      <c r="AB31" s="118"/>
      <c r="AC31" s="118"/>
      <c r="AD31" s="118"/>
      <c r="AE31" s="118"/>
      <c r="AF31" s="118"/>
      <c r="AG31" s="118"/>
      <c r="AH31" s="118"/>
      <c r="AI31" s="118"/>
      <c r="AJ31" s="118"/>
      <c r="AK31" s="118"/>
      <c r="AL31" s="118"/>
      <c r="AM31" s="118"/>
      <c r="AN31" s="118">
        <f>データ!Z7</f>
        <v>73.599999999999994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81.099999999999994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114.8</v>
      </c>
      <c r="CA31" s="118"/>
      <c r="CB31" s="118"/>
      <c r="CC31" s="118"/>
      <c r="CD31" s="118"/>
      <c r="CE31" s="118"/>
      <c r="CF31" s="118"/>
      <c r="CG31" s="118"/>
      <c r="CH31" s="118"/>
      <c r="CI31" s="118"/>
      <c r="CJ31" s="118"/>
      <c r="CK31" s="118"/>
      <c r="CL31" s="118"/>
      <c r="CM31" s="118"/>
      <c r="CN31" s="118"/>
      <c r="CO31" s="118"/>
      <c r="CP31" s="118"/>
      <c r="CQ31" s="118"/>
      <c r="CR31" s="118"/>
      <c r="CS31" s="118">
        <f>データ!AC7</f>
        <v>86.7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101.9</v>
      </c>
      <c r="JD31" s="120"/>
      <c r="JE31" s="120"/>
      <c r="JF31" s="120"/>
      <c r="JG31" s="120"/>
      <c r="JH31" s="120"/>
      <c r="JI31" s="120"/>
      <c r="JJ31" s="120"/>
      <c r="JK31" s="120"/>
      <c r="JL31" s="120"/>
      <c r="JM31" s="120"/>
      <c r="JN31" s="120"/>
      <c r="JO31" s="120"/>
      <c r="JP31" s="120"/>
      <c r="JQ31" s="120"/>
      <c r="JR31" s="120"/>
      <c r="JS31" s="120"/>
      <c r="JT31" s="120"/>
      <c r="JU31" s="121"/>
      <c r="JV31" s="119">
        <f>データ!DL7</f>
        <v>107</v>
      </c>
      <c r="JW31" s="120"/>
      <c r="JX31" s="120"/>
      <c r="JY31" s="120"/>
      <c r="JZ31" s="120"/>
      <c r="KA31" s="120"/>
      <c r="KB31" s="120"/>
      <c r="KC31" s="120"/>
      <c r="KD31" s="120"/>
      <c r="KE31" s="120"/>
      <c r="KF31" s="120"/>
      <c r="KG31" s="120"/>
      <c r="KH31" s="120"/>
      <c r="KI31" s="120"/>
      <c r="KJ31" s="120"/>
      <c r="KK31" s="120"/>
      <c r="KL31" s="120"/>
      <c r="KM31" s="120"/>
      <c r="KN31" s="121"/>
      <c r="KO31" s="119">
        <f>データ!DM7</f>
        <v>108.4</v>
      </c>
      <c r="KP31" s="120"/>
      <c r="KQ31" s="120"/>
      <c r="KR31" s="120"/>
      <c r="KS31" s="120"/>
      <c r="KT31" s="120"/>
      <c r="KU31" s="120"/>
      <c r="KV31" s="120"/>
      <c r="KW31" s="120"/>
      <c r="KX31" s="120"/>
      <c r="KY31" s="120"/>
      <c r="KZ31" s="120"/>
      <c r="LA31" s="120"/>
      <c r="LB31" s="120"/>
      <c r="LC31" s="120"/>
      <c r="LD31" s="120"/>
      <c r="LE31" s="120"/>
      <c r="LF31" s="120"/>
      <c r="LG31" s="121"/>
      <c r="LH31" s="119">
        <f>データ!DN7</f>
        <v>100.5</v>
      </c>
      <c r="LI31" s="120"/>
      <c r="LJ31" s="120"/>
      <c r="LK31" s="120"/>
      <c r="LL31" s="120"/>
      <c r="LM31" s="120"/>
      <c r="LN31" s="120"/>
      <c r="LO31" s="120"/>
      <c r="LP31" s="120"/>
      <c r="LQ31" s="120"/>
      <c r="LR31" s="120"/>
      <c r="LS31" s="120"/>
      <c r="LT31" s="120"/>
      <c r="LU31" s="120"/>
      <c r="LV31" s="120"/>
      <c r="LW31" s="120"/>
      <c r="LX31" s="120"/>
      <c r="LY31" s="120"/>
      <c r="LZ31" s="121"/>
      <c r="MA31" s="119">
        <f>データ!DO7</f>
        <v>69.2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44.3</v>
      </c>
      <c r="EM52" s="118"/>
      <c r="EN52" s="118"/>
      <c r="EO52" s="118"/>
      <c r="EP52" s="118"/>
      <c r="EQ52" s="118"/>
      <c r="ER52" s="118"/>
      <c r="ES52" s="118"/>
      <c r="ET52" s="118"/>
      <c r="EU52" s="118"/>
      <c r="EV52" s="118"/>
      <c r="EW52" s="118"/>
      <c r="EX52" s="118"/>
      <c r="EY52" s="118"/>
      <c r="EZ52" s="118"/>
      <c r="FA52" s="118"/>
      <c r="FB52" s="118"/>
      <c r="FC52" s="118"/>
      <c r="FD52" s="118"/>
      <c r="FE52" s="118">
        <f>データ!BG7</f>
        <v>49.9</v>
      </c>
      <c r="FF52" s="118"/>
      <c r="FG52" s="118"/>
      <c r="FH52" s="118"/>
      <c r="FI52" s="118"/>
      <c r="FJ52" s="118"/>
      <c r="FK52" s="118"/>
      <c r="FL52" s="118"/>
      <c r="FM52" s="118"/>
      <c r="FN52" s="118"/>
      <c r="FO52" s="118"/>
      <c r="FP52" s="118"/>
      <c r="FQ52" s="118"/>
      <c r="FR52" s="118"/>
      <c r="FS52" s="118"/>
      <c r="FT52" s="118"/>
      <c r="FU52" s="118"/>
      <c r="FV52" s="118"/>
      <c r="FW52" s="118"/>
      <c r="FX52" s="118">
        <f>データ!BH7</f>
        <v>51.4</v>
      </c>
      <c r="FY52" s="118"/>
      <c r="FZ52" s="118"/>
      <c r="GA52" s="118"/>
      <c r="GB52" s="118"/>
      <c r="GC52" s="118"/>
      <c r="GD52" s="118"/>
      <c r="GE52" s="118"/>
      <c r="GF52" s="118"/>
      <c r="GG52" s="118"/>
      <c r="GH52" s="118"/>
      <c r="GI52" s="118"/>
      <c r="GJ52" s="118"/>
      <c r="GK52" s="118"/>
      <c r="GL52" s="118"/>
      <c r="GM52" s="118"/>
      <c r="GN52" s="118"/>
      <c r="GO52" s="118"/>
      <c r="GP52" s="118"/>
      <c r="GQ52" s="118">
        <f>データ!BI7</f>
        <v>47.3</v>
      </c>
      <c r="GR52" s="118"/>
      <c r="GS52" s="118"/>
      <c r="GT52" s="118"/>
      <c r="GU52" s="118"/>
      <c r="GV52" s="118"/>
      <c r="GW52" s="118"/>
      <c r="GX52" s="118"/>
      <c r="GY52" s="118"/>
      <c r="GZ52" s="118"/>
      <c r="HA52" s="118"/>
      <c r="HB52" s="118"/>
      <c r="HC52" s="118"/>
      <c r="HD52" s="118"/>
      <c r="HE52" s="118"/>
      <c r="HF52" s="118"/>
      <c r="HG52" s="118"/>
      <c r="HH52" s="118"/>
      <c r="HI52" s="118"/>
      <c r="HJ52" s="118">
        <f>データ!BJ7</f>
        <v>-29.6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19412</v>
      </c>
      <c r="JD52" s="125"/>
      <c r="JE52" s="125"/>
      <c r="JF52" s="125"/>
      <c r="JG52" s="125"/>
      <c r="JH52" s="125"/>
      <c r="JI52" s="125"/>
      <c r="JJ52" s="125"/>
      <c r="JK52" s="125"/>
      <c r="JL52" s="125"/>
      <c r="JM52" s="125"/>
      <c r="JN52" s="125"/>
      <c r="JO52" s="125"/>
      <c r="JP52" s="125"/>
      <c r="JQ52" s="125"/>
      <c r="JR52" s="125"/>
      <c r="JS52" s="125"/>
      <c r="JT52" s="125"/>
      <c r="JU52" s="125"/>
      <c r="JV52" s="125">
        <f>データ!BR7</f>
        <v>24618</v>
      </c>
      <c r="JW52" s="125"/>
      <c r="JX52" s="125"/>
      <c r="JY52" s="125"/>
      <c r="JZ52" s="125"/>
      <c r="KA52" s="125"/>
      <c r="KB52" s="125"/>
      <c r="KC52" s="125"/>
      <c r="KD52" s="125"/>
      <c r="KE52" s="125"/>
      <c r="KF52" s="125"/>
      <c r="KG52" s="125"/>
      <c r="KH52" s="125"/>
      <c r="KI52" s="125"/>
      <c r="KJ52" s="125"/>
      <c r="KK52" s="125"/>
      <c r="KL52" s="125"/>
      <c r="KM52" s="125"/>
      <c r="KN52" s="125"/>
      <c r="KO52" s="125">
        <f>データ!BS7</f>
        <v>25682</v>
      </c>
      <c r="KP52" s="125"/>
      <c r="KQ52" s="125"/>
      <c r="KR52" s="125"/>
      <c r="KS52" s="125"/>
      <c r="KT52" s="125"/>
      <c r="KU52" s="125"/>
      <c r="KV52" s="125"/>
      <c r="KW52" s="125"/>
      <c r="KX52" s="125"/>
      <c r="KY52" s="125"/>
      <c r="KZ52" s="125"/>
      <c r="LA52" s="125"/>
      <c r="LB52" s="125"/>
      <c r="LC52" s="125"/>
      <c r="LD52" s="125"/>
      <c r="LE52" s="125"/>
      <c r="LF52" s="125"/>
      <c r="LG52" s="125"/>
      <c r="LH52" s="125">
        <f>データ!BT7</f>
        <v>23146</v>
      </c>
      <c r="LI52" s="125"/>
      <c r="LJ52" s="125"/>
      <c r="LK52" s="125"/>
      <c r="LL52" s="125"/>
      <c r="LM52" s="125"/>
      <c r="LN52" s="125"/>
      <c r="LO52" s="125"/>
      <c r="LP52" s="125"/>
      <c r="LQ52" s="125"/>
      <c r="LR52" s="125"/>
      <c r="LS52" s="125"/>
      <c r="LT52" s="125"/>
      <c r="LU52" s="125"/>
      <c r="LV52" s="125"/>
      <c r="LW52" s="125"/>
      <c r="LX52" s="125"/>
      <c r="LY52" s="125"/>
      <c r="LZ52" s="125"/>
      <c r="MA52" s="125">
        <f>データ!BU7</f>
        <v>-6092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925702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343866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197.8</v>
      </c>
      <c r="KB77" s="120"/>
      <c r="KC77" s="120"/>
      <c r="KD77" s="120"/>
      <c r="KE77" s="120"/>
      <c r="KF77" s="120"/>
      <c r="KG77" s="120"/>
      <c r="KH77" s="120"/>
      <c r="KI77" s="120"/>
      <c r="KJ77" s="120"/>
      <c r="KK77" s="120"/>
      <c r="KL77" s="120"/>
      <c r="KM77" s="120"/>
      <c r="KN77" s="120"/>
      <c r="KO77" s="121"/>
      <c r="KP77" s="119">
        <f>データ!DA7</f>
        <v>100.3</v>
      </c>
      <c r="KQ77" s="120"/>
      <c r="KR77" s="120"/>
      <c r="KS77" s="120"/>
      <c r="KT77" s="120"/>
      <c r="KU77" s="120"/>
      <c r="KV77" s="120"/>
      <c r="KW77" s="120"/>
      <c r="KX77" s="120"/>
      <c r="KY77" s="120"/>
      <c r="KZ77" s="120"/>
      <c r="LA77" s="120"/>
      <c r="LB77" s="120"/>
      <c r="LC77" s="120"/>
      <c r="LD77" s="121"/>
      <c r="LE77" s="119">
        <f>データ!DB7</f>
        <v>29.9</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8byJBNSO2DgToBReVvjG+5m/XzC1q6BJlP/yl/AXzfXZy2UPP1/sYaY4GtwKiEP7SkjuZ/xWiGaekFjxx+rOA==" saltValue="0pKkBtIyTjKxBSyL+g8Zh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100</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100</v>
      </c>
      <c r="DD5" s="59" t="s">
        <v>93</v>
      </c>
      <c r="DE5" s="59" t="s">
        <v>94</v>
      </c>
      <c r="DF5" s="59" t="s">
        <v>95</v>
      </c>
      <c r="DG5" s="59" t="s">
        <v>96</v>
      </c>
      <c r="DH5" s="59" t="s">
        <v>97</v>
      </c>
      <c r="DI5" s="59" t="s">
        <v>98</v>
      </c>
      <c r="DJ5" s="59" t="s">
        <v>35</v>
      </c>
      <c r="DK5" s="59" t="s">
        <v>89</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102</v>
      </c>
      <c r="B6" s="60">
        <f>B8</f>
        <v>2020</v>
      </c>
      <c r="C6" s="60">
        <f t="shared" ref="C6:X6" si="1">C8</f>
        <v>232017</v>
      </c>
      <c r="D6" s="60">
        <f t="shared" si="1"/>
        <v>47</v>
      </c>
      <c r="E6" s="60">
        <f t="shared" si="1"/>
        <v>14</v>
      </c>
      <c r="F6" s="60">
        <f t="shared" si="1"/>
        <v>0</v>
      </c>
      <c r="G6" s="60">
        <f t="shared" si="1"/>
        <v>3</v>
      </c>
      <c r="H6" s="60" t="str">
        <f>SUBSTITUTE(H8,"　","")</f>
        <v>愛知県豊橋市</v>
      </c>
      <c r="I6" s="60" t="str">
        <f t="shared" si="1"/>
        <v>豊橋市松葉公園地下駐車場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23</v>
      </c>
      <c r="S6" s="62" t="str">
        <f t="shared" si="1"/>
        <v>商業施設</v>
      </c>
      <c r="T6" s="62" t="str">
        <f t="shared" si="1"/>
        <v>無</v>
      </c>
      <c r="U6" s="63">
        <f t="shared" si="1"/>
        <v>10018</v>
      </c>
      <c r="V6" s="63">
        <f t="shared" si="1"/>
        <v>214</v>
      </c>
      <c r="W6" s="63">
        <f t="shared" si="1"/>
        <v>300</v>
      </c>
      <c r="X6" s="62" t="str">
        <f t="shared" si="1"/>
        <v>代行制</v>
      </c>
      <c r="Y6" s="64">
        <f>IF(Y8="-",NA(),Y8)</f>
        <v>51.5</v>
      </c>
      <c r="Z6" s="64">
        <f t="shared" ref="Z6:AH6" si="2">IF(Z8="-",NA(),Z8)</f>
        <v>73.599999999999994</v>
      </c>
      <c r="AA6" s="64">
        <f t="shared" si="2"/>
        <v>81.099999999999994</v>
      </c>
      <c r="AB6" s="64">
        <f t="shared" si="2"/>
        <v>114.8</v>
      </c>
      <c r="AC6" s="64">
        <f t="shared" si="2"/>
        <v>86.7</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44.3</v>
      </c>
      <c r="BG6" s="64">
        <f t="shared" ref="BG6:BO6" si="5">IF(BG8="-",NA(),BG8)</f>
        <v>49.9</v>
      </c>
      <c r="BH6" s="64">
        <f t="shared" si="5"/>
        <v>51.4</v>
      </c>
      <c r="BI6" s="64">
        <f t="shared" si="5"/>
        <v>47.3</v>
      </c>
      <c r="BJ6" s="64">
        <f t="shared" si="5"/>
        <v>-29.6</v>
      </c>
      <c r="BK6" s="64">
        <f t="shared" si="5"/>
        <v>15</v>
      </c>
      <c r="BL6" s="64">
        <f t="shared" si="5"/>
        <v>11.7</v>
      </c>
      <c r="BM6" s="64">
        <f t="shared" si="5"/>
        <v>9.6</v>
      </c>
      <c r="BN6" s="64">
        <f t="shared" si="5"/>
        <v>2.2000000000000002</v>
      </c>
      <c r="BO6" s="64">
        <f t="shared" si="5"/>
        <v>-74.8</v>
      </c>
      <c r="BP6" s="61" t="str">
        <f>IF(BP8="-","",IF(BP8="-","【-】","【"&amp;SUBSTITUTE(TEXT(BP8,"#,##0.0"),"-","△")&amp;"】"))</f>
        <v>【△65.9】</v>
      </c>
      <c r="BQ6" s="65">
        <f>IF(BQ8="-",NA(),BQ8)</f>
        <v>19412</v>
      </c>
      <c r="BR6" s="65">
        <f t="shared" ref="BR6:BZ6" si="6">IF(BR8="-",NA(),BR8)</f>
        <v>24618</v>
      </c>
      <c r="BS6" s="65">
        <f t="shared" si="6"/>
        <v>25682</v>
      </c>
      <c r="BT6" s="65">
        <f t="shared" si="6"/>
        <v>23146</v>
      </c>
      <c r="BU6" s="65">
        <f t="shared" si="6"/>
        <v>-6092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103</v>
      </c>
      <c r="CM6" s="63">
        <f t="shared" ref="CM6:CN6" si="7">CM8</f>
        <v>925702</v>
      </c>
      <c r="CN6" s="63">
        <f t="shared" si="7"/>
        <v>343866</v>
      </c>
      <c r="CO6" s="64"/>
      <c r="CP6" s="64"/>
      <c r="CQ6" s="64"/>
      <c r="CR6" s="64"/>
      <c r="CS6" s="64"/>
      <c r="CT6" s="64"/>
      <c r="CU6" s="64"/>
      <c r="CV6" s="64"/>
      <c r="CW6" s="64"/>
      <c r="CX6" s="64"/>
      <c r="CY6" s="61" t="s">
        <v>103</v>
      </c>
      <c r="CZ6" s="64">
        <f>IF(CZ8="-",NA(),CZ8)</f>
        <v>197.8</v>
      </c>
      <c r="DA6" s="64">
        <f t="shared" ref="DA6:DI6" si="8">IF(DA8="-",NA(),DA8)</f>
        <v>100.3</v>
      </c>
      <c r="DB6" s="64">
        <f t="shared" si="8"/>
        <v>29.9</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101.9</v>
      </c>
      <c r="DL6" s="64">
        <f t="shared" ref="DL6:DT6" si="9">IF(DL8="-",NA(),DL8)</f>
        <v>107</v>
      </c>
      <c r="DM6" s="64">
        <f t="shared" si="9"/>
        <v>108.4</v>
      </c>
      <c r="DN6" s="64">
        <f t="shared" si="9"/>
        <v>100.5</v>
      </c>
      <c r="DO6" s="64">
        <f t="shared" si="9"/>
        <v>69.2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104</v>
      </c>
      <c r="B7" s="60">
        <f t="shared" ref="B7:X7" si="10">B8</f>
        <v>2020</v>
      </c>
      <c r="C7" s="60">
        <f t="shared" si="10"/>
        <v>232017</v>
      </c>
      <c r="D7" s="60">
        <f t="shared" si="10"/>
        <v>47</v>
      </c>
      <c r="E7" s="60">
        <f t="shared" si="10"/>
        <v>14</v>
      </c>
      <c r="F7" s="60">
        <f t="shared" si="10"/>
        <v>0</v>
      </c>
      <c r="G7" s="60">
        <f t="shared" si="10"/>
        <v>3</v>
      </c>
      <c r="H7" s="60" t="str">
        <f t="shared" si="10"/>
        <v>愛知県　豊橋市</v>
      </c>
      <c r="I7" s="60" t="str">
        <f t="shared" si="10"/>
        <v>豊橋市松葉公園地下駐車場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23</v>
      </c>
      <c r="S7" s="62" t="str">
        <f t="shared" si="10"/>
        <v>商業施設</v>
      </c>
      <c r="T7" s="62" t="str">
        <f t="shared" si="10"/>
        <v>無</v>
      </c>
      <c r="U7" s="63">
        <f t="shared" si="10"/>
        <v>10018</v>
      </c>
      <c r="V7" s="63">
        <f t="shared" si="10"/>
        <v>214</v>
      </c>
      <c r="W7" s="63">
        <f t="shared" si="10"/>
        <v>300</v>
      </c>
      <c r="X7" s="62" t="str">
        <f t="shared" si="10"/>
        <v>代行制</v>
      </c>
      <c r="Y7" s="64">
        <f>Y8</f>
        <v>51.5</v>
      </c>
      <c r="Z7" s="64">
        <f t="shared" ref="Z7:AH7" si="11">Z8</f>
        <v>73.599999999999994</v>
      </c>
      <c r="AA7" s="64">
        <f t="shared" si="11"/>
        <v>81.099999999999994</v>
      </c>
      <c r="AB7" s="64">
        <f t="shared" si="11"/>
        <v>114.8</v>
      </c>
      <c r="AC7" s="64">
        <f t="shared" si="11"/>
        <v>86.7</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44.3</v>
      </c>
      <c r="BG7" s="64">
        <f t="shared" ref="BG7:BO7" si="14">BG8</f>
        <v>49.9</v>
      </c>
      <c r="BH7" s="64">
        <f t="shared" si="14"/>
        <v>51.4</v>
      </c>
      <c r="BI7" s="64">
        <f t="shared" si="14"/>
        <v>47.3</v>
      </c>
      <c r="BJ7" s="64">
        <f t="shared" si="14"/>
        <v>-29.6</v>
      </c>
      <c r="BK7" s="64">
        <f t="shared" si="14"/>
        <v>15</v>
      </c>
      <c r="BL7" s="64">
        <f t="shared" si="14"/>
        <v>11.7</v>
      </c>
      <c r="BM7" s="64">
        <f t="shared" si="14"/>
        <v>9.6</v>
      </c>
      <c r="BN7" s="64">
        <f t="shared" si="14"/>
        <v>2.2000000000000002</v>
      </c>
      <c r="BO7" s="64">
        <f t="shared" si="14"/>
        <v>-74.8</v>
      </c>
      <c r="BP7" s="61"/>
      <c r="BQ7" s="65">
        <f>BQ8</f>
        <v>19412</v>
      </c>
      <c r="BR7" s="65">
        <f t="shared" ref="BR7:BZ7" si="15">BR8</f>
        <v>24618</v>
      </c>
      <c r="BS7" s="65">
        <f t="shared" si="15"/>
        <v>25682</v>
      </c>
      <c r="BT7" s="65">
        <f t="shared" si="15"/>
        <v>23146</v>
      </c>
      <c r="BU7" s="65">
        <f t="shared" si="15"/>
        <v>-6092</v>
      </c>
      <c r="BV7" s="65">
        <f t="shared" si="15"/>
        <v>37773</v>
      </c>
      <c r="BW7" s="65">
        <f t="shared" si="15"/>
        <v>33351</v>
      </c>
      <c r="BX7" s="65">
        <f t="shared" si="15"/>
        <v>18755</v>
      </c>
      <c r="BY7" s="65">
        <f t="shared" si="15"/>
        <v>16100</v>
      </c>
      <c r="BZ7" s="65">
        <f t="shared" si="15"/>
        <v>4993</v>
      </c>
      <c r="CA7" s="63"/>
      <c r="CB7" s="64" t="s">
        <v>105</v>
      </c>
      <c r="CC7" s="64" t="s">
        <v>105</v>
      </c>
      <c r="CD7" s="64" t="s">
        <v>105</v>
      </c>
      <c r="CE7" s="64" t="s">
        <v>105</v>
      </c>
      <c r="CF7" s="64" t="s">
        <v>105</v>
      </c>
      <c r="CG7" s="64" t="s">
        <v>105</v>
      </c>
      <c r="CH7" s="64" t="s">
        <v>105</v>
      </c>
      <c r="CI7" s="64" t="s">
        <v>105</v>
      </c>
      <c r="CJ7" s="64" t="s">
        <v>105</v>
      </c>
      <c r="CK7" s="64" t="s">
        <v>103</v>
      </c>
      <c r="CL7" s="61"/>
      <c r="CM7" s="63">
        <f>CM8</f>
        <v>925702</v>
      </c>
      <c r="CN7" s="63">
        <f>CN8</f>
        <v>343866</v>
      </c>
      <c r="CO7" s="64" t="s">
        <v>105</v>
      </c>
      <c r="CP7" s="64" t="s">
        <v>105</v>
      </c>
      <c r="CQ7" s="64" t="s">
        <v>105</v>
      </c>
      <c r="CR7" s="64" t="s">
        <v>105</v>
      </c>
      <c r="CS7" s="64" t="s">
        <v>105</v>
      </c>
      <c r="CT7" s="64" t="s">
        <v>105</v>
      </c>
      <c r="CU7" s="64" t="s">
        <v>105</v>
      </c>
      <c r="CV7" s="64" t="s">
        <v>105</v>
      </c>
      <c r="CW7" s="64" t="s">
        <v>105</v>
      </c>
      <c r="CX7" s="64" t="s">
        <v>103</v>
      </c>
      <c r="CY7" s="61"/>
      <c r="CZ7" s="64">
        <f>CZ8</f>
        <v>197.8</v>
      </c>
      <c r="DA7" s="64">
        <f t="shared" ref="DA7:DI7" si="16">DA8</f>
        <v>100.3</v>
      </c>
      <c r="DB7" s="64">
        <f t="shared" si="16"/>
        <v>29.9</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101.9</v>
      </c>
      <c r="DL7" s="64">
        <f t="shared" ref="DL7:DT7" si="17">DL8</f>
        <v>107</v>
      </c>
      <c r="DM7" s="64">
        <f t="shared" si="17"/>
        <v>108.4</v>
      </c>
      <c r="DN7" s="64">
        <f t="shared" si="17"/>
        <v>100.5</v>
      </c>
      <c r="DO7" s="64">
        <f t="shared" si="17"/>
        <v>69.2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232017</v>
      </c>
      <c r="D8" s="67">
        <v>47</v>
      </c>
      <c r="E8" s="67">
        <v>14</v>
      </c>
      <c r="F8" s="67">
        <v>0</v>
      </c>
      <c r="G8" s="67">
        <v>3</v>
      </c>
      <c r="H8" s="67" t="s">
        <v>106</v>
      </c>
      <c r="I8" s="67" t="s">
        <v>107</v>
      </c>
      <c r="J8" s="67" t="s">
        <v>108</v>
      </c>
      <c r="K8" s="67" t="s">
        <v>109</v>
      </c>
      <c r="L8" s="67" t="s">
        <v>110</v>
      </c>
      <c r="M8" s="67" t="s">
        <v>111</v>
      </c>
      <c r="N8" s="67" t="s">
        <v>112</v>
      </c>
      <c r="O8" s="68" t="s">
        <v>113</v>
      </c>
      <c r="P8" s="69" t="s">
        <v>114</v>
      </c>
      <c r="Q8" s="69" t="s">
        <v>115</v>
      </c>
      <c r="R8" s="70">
        <v>23</v>
      </c>
      <c r="S8" s="69" t="s">
        <v>116</v>
      </c>
      <c r="T8" s="69" t="s">
        <v>117</v>
      </c>
      <c r="U8" s="70">
        <v>10018</v>
      </c>
      <c r="V8" s="70">
        <v>214</v>
      </c>
      <c r="W8" s="70">
        <v>300</v>
      </c>
      <c r="X8" s="69" t="s">
        <v>118</v>
      </c>
      <c r="Y8" s="71">
        <v>51.5</v>
      </c>
      <c r="Z8" s="71">
        <v>73.599999999999994</v>
      </c>
      <c r="AA8" s="71">
        <v>81.099999999999994</v>
      </c>
      <c r="AB8" s="71">
        <v>114.8</v>
      </c>
      <c r="AC8" s="71">
        <v>86.7</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44.3</v>
      </c>
      <c r="BG8" s="71">
        <v>49.9</v>
      </c>
      <c r="BH8" s="71">
        <v>51.4</v>
      </c>
      <c r="BI8" s="71">
        <v>47.3</v>
      </c>
      <c r="BJ8" s="71">
        <v>-29.6</v>
      </c>
      <c r="BK8" s="71">
        <v>15</v>
      </c>
      <c r="BL8" s="71">
        <v>11.7</v>
      </c>
      <c r="BM8" s="71">
        <v>9.6</v>
      </c>
      <c r="BN8" s="71">
        <v>2.2000000000000002</v>
      </c>
      <c r="BO8" s="71">
        <v>-74.8</v>
      </c>
      <c r="BP8" s="68">
        <v>-65.900000000000006</v>
      </c>
      <c r="BQ8" s="72">
        <v>19412</v>
      </c>
      <c r="BR8" s="72">
        <v>24618</v>
      </c>
      <c r="BS8" s="72">
        <v>25682</v>
      </c>
      <c r="BT8" s="73">
        <v>23146</v>
      </c>
      <c r="BU8" s="73">
        <v>-6092</v>
      </c>
      <c r="BV8" s="72">
        <v>37773</v>
      </c>
      <c r="BW8" s="72">
        <v>33351</v>
      </c>
      <c r="BX8" s="72">
        <v>18755</v>
      </c>
      <c r="BY8" s="72">
        <v>16100</v>
      </c>
      <c r="BZ8" s="72">
        <v>4993</v>
      </c>
      <c r="CA8" s="70">
        <v>3932</v>
      </c>
      <c r="CB8" s="71" t="s">
        <v>110</v>
      </c>
      <c r="CC8" s="71" t="s">
        <v>110</v>
      </c>
      <c r="CD8" s="71" t="s">
        <v>110</v>
      </c>
      <c r="CE8" s="71" t="s">
        <v>110</v>
      </c>
      <c r="CF8" s="71" t="s">
        <v>110</v>
      </c>
      <c r="CG8" s="71" t="s">
        <v>110</v>
      </c>
      <c r="CH8" s="71" t="s">
        <v>110</v>
      </c>
      <c r="CI8" s="71" t="s">
        <v>110</v>
      </c>
      <c r="CJ8" s="71" t="s">
        <v>110</v>
      </c>
      <c r="CK8" s="71" t="s">
        <v>110</v>
      </c>
      <c r="CL8" s="68" t="s">
        <v>110</v>
      </c>
      <c r="CM8" s="70">
        <v>925702</v>
      </c>
      <c r="CN8" s="70">
        <v>343866</v>
      </c>
      <c r="CO8" s="71" t="s">
        <v>110</v>
      </c>
      <c r="CP8" s="71" t="s">
        <v>110</v>
      </c>
      <c r="CQ8" s="71" t="s">
        <v>110</v>
      </c>
      <c r="CR8" s="71" t="s">
        <v>110</v>
      </c>
      <c r="CS8" s="71" t="s">
        <v>110</v>
      </c>
      <c r="CT8" s="71" t="s">
        <v>110</v>
      </c>
      <c r="CU8" s="71" t="s">
        <v>110</v>
      </c>
      <c r="CV8" s="71" t="s">
        <v>110</v>
      </c>
      <c r="CW8" s="71" t="s">
        <v>110</v>
      </c>
      <c r="CX8" s="71" t="s">
        <v>110</v>
      </c>
      <c r="CY8" s="68" t="s">
        <v>110</v>
      </c>
      <c r="CZ8" s="71">
        <v>197.8</v>
      </c>
      <c r="DA8" s="71">
        <v>100.3</v>
      </c>
      <c r="DB8" s="71">
        <v>29.9</v>
      </c>
      <c r="DC8" s="71">
        <v>0</v>
      </c>
      <c r="DD8" s="71">
        <v>0</v>
      </c>
      <c r="DE8" s="71">
        <v>320.39999999999998</v>
      </c>
      <c r="DF8" s="71">
        <v>243</v>
      </c>
      <c r="DG8" s="71">
        <v>193.1</v>
      </c>
      <c r="DH8" s="71">
        <v>163.69999999999999</v>
      </c>
      <c r="DI8" s="71">
        <v>117.8</v>
      </c>
      <c r="DJ8" s="68">
        <v>183.4</v>
      </c>
      <c r="DK8" s="71">
        <v>101.9</v>
      </c>
      <c r="DL8" s="71">
        <v>107</v>
      </c>
      <c r="DM8" s="71">
        <v>108.4</v>
      </c>
      <c r="DN8" s="71">
        <v>100.5</v>
      </c>
      <c r="DO8" s="71">
        <v>69.2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2022-01-24T05:37:35Z</cp:lastPrinted>
  <dcterms:created xsi:type="dcterms:W3CDTF">2021-12-17T06:03:38Z</dcterms:created>
  <dcterms:modified xsi:type="dcterms:W3CDTF">2022-02-01T01:05:35Z</dcterms:modified>
  <cp:category/>
</cp:coreProperties>
</file>