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確認済\"/>
    </mc:Choice>
  </mc:AlternateContent>
  <workbookProtection workbookAlgorithmName="SHA-512" workbookHashValue="M08rCb0brxl6D8cRvyMKKO2TFu5JJuInDJBowPXntuJMavjTr4XyZ6sKkbg/vf6uKPVIIPzYHh8ZVDtCmHJTAw==" workbookSaltValue="+MP5Gm7WUlaXX1LkHEV1E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IT76" i="4"/>
  <c r="CS51" i="4"/>
  <c r="HJ30" i="4"/>
  <c r="CS30" i="4"/>
  <c r="BZ76" i="4"/>
  <c r="MA51" i="4"/>
  <c r="C11" i="5"/>
  <c r="D11" i="5"/>
  <c r="E11" i="5"/>
  <c r="B11" i="5"/>
  <c r="BK76" i="4" l="1"/>
  <c r="LH51" i="4"/>
  <c r="LT76" i="4"/>
  <c r="GQ51" i="4"/>
  <c r="LH30" i="4"/>
  <c r="IE76" i="4"/>
  <c r="BZ51" i="4"/>
  <c r="BZ30" i="4"/>
  <c r="GQ30" i="4"/>
  <c r="BG30" i="4"/>
  <c r="AV76" i="4"/>
  <c r="KO51" i="4"/>
  <c r="KO30" i="4"/>
  <c r="HP76" i="4"/>
  <c r="BG51" i="4"/>
  <c r="FX30" i="4"/>
  <c r="LE76" i="4"/>
  <c r="FX51" i="4"/>
  <c r="KP76" i="4"/>
  <c r="HA76" i="4"/>
  <c r="AN51" i="4"/>
  <c r="FE30" i="4"/>
  <c r="AN30" i="4"/>
  <c r="JV51" i="4"/>
  <c r="AG76" i="4"/>
  <c r="FE51" i="4"/>
  <c r="JV30" i="4"/>
  <c r="KA76" i="4"/>
  <c r="EL51" i="4"/>
  <c r="JC30" i="4"/>
  <c r="GL76" i="4"/>
  <c r="U51" i="4"/>
  <c r="EL30" i="4"/>
  <c r="R76" i="4"/>
  <c r="JC51" i="4"/>
  <c r="U30" i="4"/>
</calcChain>
</file>

<file path=xl/sharedStrings.xml><?xml version="1.0" encoding="utf-8"?>
<sst xmlns="http://schemas.openxmlformats.org/spreadsheetml/2006/main" count="278" uniqueCount="132">
  <si>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</si>
  <si>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</si>
  <si>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</si>
  <si>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</si>
  <si>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</si>
  <si>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</si>
  <si>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</si>
  <si>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</si>
  <si>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</si>
  <si>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</si>
  <si>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</si>
  <si>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</si>
  <si>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</si>
  <si>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</si>
  <si>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</si>
  <si>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</si>
  <si>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</si>
  <si>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</si>
  <si>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</si>
  <si>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</si>
  <si>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</si>
  <si>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</si>
  <si>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</si>
  <si>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</si>
  <si>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</si>
  <si>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</si>
  <si>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</si>
  <si>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</si>
  <si>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</si>
  <si>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</si>
  <si>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</si>
  <si>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</si>
  <si>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</si>
  <si>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</si>
  <si>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</si>
  <si>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</si>
  <si>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</si>
  <si>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</si>
  <si>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</si>
  <si>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</si>
  <si>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</si>
  <si>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</si>
  <si>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</si>
  <si>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</si>
  <si>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</si>
  <si>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</si>
  <si>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</si>
  <si>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</si>
  <si>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</si>
  <si>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</si>
  <si>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</si>
  <si>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</si>
  <si>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</si>
  <si>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</si>
  <si>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</si>
  <si>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</si>
  <si>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</si>
  <si>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</si>
  <si>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</si>
  <si>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</si>
  <si>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</si>
  <si>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</si>
  <si>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</si>
  <si>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</si>
  <si>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</si>
  <si>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</si>
  <si>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</si>
  <si>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</si>
  <si>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</si>
  <si>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</si>
  <si>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</si>
  <si>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</si>
  <si>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</si>
  <si>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</si>
  <si>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</si>
  <si>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</si>
  <si>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</si>
  <si>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</si>
  <si>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</si>
  <si>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</si>
  <si>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</si>
  <si>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</si>
  <si>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</si>
  <si>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</si>
  <si>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</si>
  <si>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</si>
  <si>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</si>
  <si>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</si>
  <si>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</si>
  <si>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</si>
  <si>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</si>
  <si>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</si>
  <si>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</si>
  <si>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</si>
  <si>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</si>
  <si>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</si>
  <si>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</si>
  <si>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</si>
  <si>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</si>
  <si>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</si>
  <si>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</si>
  <si>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</si>
  <si>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</si>
  <si>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</si>
  <si>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</si>
  <si>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</si>
  <si>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</si>
  <si>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</si>
  <si>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</si>
  <si>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</si>
  <si>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岡崎市</t>
  </si>
  <si>
    <t>篭田公園地下駐車場</t>
  </si>
  <si>
    <t>法非適用</t>
  </si>
  <si>
    <t>駐車場整備事業</t>
  </si>
  <si>
    <t>-</t>
  </si>
  <si>
    <t>Ａ２Ｂ２</t>
  </si>
  <si>
    <t>非設置</t>
  </si>
  <si>
    <t>該当数値なし</t>
  </si>
  <si>
    <t>都市計画駐車場 届出駐車場</t>
  </si>
  <si>
    <t>地下式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</si>
  <si>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</si>
  <si>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</si>
  <si>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</si>
  <si>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</si>
  <si>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</si>
  <si>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</si>
  <si>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</si>
  <si>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</si>
  <si>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本市駐車場整備事業は、地方公営企業法を適用していないため、一部指標について「該当数値なし」としている。
⑧設備投資見込額　令和２年度末に策定した経営戦略では、令和３年度以降に駐車場躯体等の大規模改修を予定していた。しかし、新型コロナウイルス感染症の影響で令和３・４年度は改修工事を延期し、定期的な点検・修繕によるメンテナンスを実施するのみの予定のため、適切な範囲内での維持管理費による運営が見込まれる。ただし、令和５年度以降には駐車場躯体等の大規模改修が予定され、設備投資に係る費用の増加が見込まれる。</t>
    <rPh sb="1" eb="2">
      <t>ホン</t>
    </rPh>
    <rPh sb="2" eb="3">
      <t>シ</t>
    </rPh>
    <rPh sb="3" eb="6">
      <t>チュウシャジョウ</t>
    </rPh>
    <rPh sb="6" eb="8">
      <t>セイビ</t>
    </rPh>
    <rPh sb="8" eb="10">
      <t>ジギョウ</t>
    </rPh>
    <rPh sb="12" eb="14">
      <t>チホウ</t>
    </rPh>
    <rPh sb="14" eb="16">
      <t>コウエイ</t>
    </rPh>
    <rPh sb="16" eb="18">
      <t>キギョウ</t>
    </rPh>
    <rPh sb="18" eb="19">
      <t>ホウ</t>
    </rPh>
    <rPh sb="20" eb="22">
      <t>テキヨウ</t>
    </rPh>
    <rPh sb="30" eb="32">
      <t>イチブ</t>
    </rPh>
    <rPh sb="32" eb="34">
      <t>シヒョウ</t>
    </rPh>
    <rPh sb="39" eb="41">
      <t>ガイトウ</t>
    </rPh>
    <rPh sb="41" eb="43">
      <t>スウチ</t>
    </rPh>
    <rPh sb="63" eb="65">
      <t>レイワ</t>
    </rPh>
    <rPh sb="66" eb="68">
      <t>ネンド</t>
    </rPh>
    <rPh sb="68" eb="69">
      <t>マツ</t>
    </rPh>
    <rPh sb="70" eb="72">
      <t>サクテイ</t>
    </rPh>
    <rPh sb="74" eb="76">
      <t>ケイエイ</t>
    </rPh>
    <rPh sb="76" eb="78">
      <t>センリャク</t>
    </rPh>
    <rPh sb="81" eb="83">
      <t>レイワ</t>
    </rPh>
    <rPh sb="84" eb="85">
      <t>ネン</t>
    </rPh>
    <rPh sb="85" eb="86">
      <t>ド</t>
    </rPh>
    <rPh sb="86" eb="88">
      <t>イコウ</t>
    </rPh>
    <rPh sb="89" eb="92">
      <t>チュウシャジョウ</t>
    </rPh>
    <rPh sb="92" eb="94">
      <t>クタイ</t>
    </rPh>
    <rPh sb="94" eb="95">
      <t>ナド</t>
    </rPh>
    <rPh sb="96" eb="99">
      <t>ダイキボ</t>
    </rPh>
    <rPh sb="99" eb="101">
      <t>カイシュウ</t>
    </rPh>
    <rPh sb="102" eb="104">
      <t>ヨテイ</t>
    </rPh>
    <rPh sb="113" eb="115">
      <t>シンガタ</t>
    </rPh>
    <rPh sb="122" eb="125">
      <t>カンセンショウ</t>
    </rPh>
    <rPh sb="126" eb="128">
      <t>エイキョウ</t>
    </rPh>
    <rPh sb="129" eb="131">
      <t>レイワ</t>
    </rPh>
    <rPh sb="134" eb="136">
      <t>ネンド</t>
    </rPh>
    <rPh sb="137" eb="141">
      <t>カイシュウコウジ</t>
    </rPh>
    <rPh sb="142" eb="144">
      <t>エンキ</t>
    </rPh>
    <rPh sb="146" eb="149">
      <t>テイキテキ</t>
    </rPh>
    <rPh sb="150" eb="152">
      <t>テンケン</t>
    </rPh>
    <rPh sb="153" eb="155">
      <t>シュウゼン</t>
    </rPh>
    <rPh sb="165" eb="167">
      <t>ジッシ</t>
    </rPh>
    <rPh sb="172" eb="174">
      <t>ヨテイ</t>
    </rPh>
    <rPh sb="178" eb="180">
      <t>テキセツ</t>
    </rPh>
    <rPh sb="181" eb="184">
      <t>ハンイナイ</t>
    </rPh>
    <rPh sb="186" eb="188">
      <t>イジ</t>
    </rPh>
    <rPh sb="188" eb="191">
      <t>カンリヒ</t>
    </rPh>
    <rPh sb="194" eb="196">
      <t>ウンエイ</t>
    </rPh>
    <rPh sb="197" eb="199">
      <t>ミコ</t>
    </rPh>
    <rPh sb="207" eb="209">
      <t>レイワ</t>
    </rPh>
    <rPh sb="210" eb="211">
      <t>ネン</t>
    </rPh>
    <rPh sb="211" eb="212">
      <t>ド</t>
    </rPh>
    <rPh sb="212" eb="214">
      <t>イコウ</t>
    </rPh>
    <rPh sb="216" eb="219">
      <t>チュウシャジョウ</t>
    </rPh>
    <rPh sb="219" eb="221">
      <t>クタイ</t>
    </rPh>
    <rPh sb="221" eb="222">
      <t>トウ</t>
    </rPh>
    <rPh sb="223" eb="226">
      <t>ダイキボ</t>
    </rPh>
    <rPh sb="226" eb="228">
      <t>カイシュウ</t>
    </rPh>
    <rPh sb="229" eb="231">
      <t>ヨテイ</t>
    </rPh>
    <rPh sb="234" eb="236">
      <t>セツビ</t>
    </rPh>
    <rPh sb="236" eb="238">
      <t>トウシ</t>
    </rPh>
    <rPh sb="239" eb="240">
      <t>カカ</t>
    </rPh>
    <rPh sb="241" eb="243">
      <t>ヒヨウ</t>
    </rPh>
    <rPh sb="244" eb="246">
      <t>ゾウカ</t>
    </rPh>
    <rPh sb="247" eb="249">
      <t>ミコ</t>
    </rPh>
    <phoneticPr fontId="6"/>
  </si>
  <si>
    <t>　前年度と比較し、①収益的収支比率、④売上高GOP比率、⑤EBITDAで数値が上昇した。要因として、新型ｺﾛﾅｳｲﾙｽ感染症により利用者が減少したことで総収益及び営業収益は減少したが、令和2年度より人員配置、夜間警備体制等の見直しにより夜間人員を削減したことで人件費が削減でき、総費用及び営業費用が大きく減少したためである。
①収益的収支比率　令和２年度は平均値を2.0%上回り、総費用の減少等により22.7%増の129.8%となり黒字となった。
④売上高GOP比率　前年度と比較し、営業費用の減少等により16.3%増の22.9%となり、平均値を49.0%上回っている。
⑤EBITDA　令和２年度は総費用が減となり平均値以上の指標となったが、近年は平均値を下回っており経営改善に向けた取り組みが必要である。</t>
    <rPh sb="1" eb="4">
      <t>ゼンネンド</t>
    </rPh>
    <rPh sb="5" eb="7">
      <t>ヒカク</t>
    </rPh>
    <rPh sb="10" eb="13">
      <t>シュウエキテキ</t>
    </rPh>
    <rPh sb="13" eb="15">
      <t>シュウシ</t>
    </rPh>
    <rPh sb="15" eb="17">
      <t>ヒリツ</t>
    </rPh>
    <rPh sb="19" eb="21">
      <t>ウリアゲ</t>
    </rPh>
    <rPh sb="21" eb="22">
      <t>ダカ</t>
    </rPh>
    <rPh sb="25" eb="27">
      <t>ヒリツ</t>
    </rPh>
    <rPh sb="36" eb="38">
      <t>スウチ</t>
    </rPh>
    <rPh sb="39" eb="41">
      <t>ジョウショウ</t>
    </rPh>
    <rPh sb="44" eb="46">
      <t>ヨウイン</t>
    </rPh>
    <rPh sb="50" eb="52">
      <t>シンガタ</t>
    </rPh>
    <rPh sb="59" eb="62">
      <t>カンセンショウ</t>
    </rPh>
    <rPh sb="65" eb="68">
      <t>リヨウシャ</t>
    </rPh>
    <rPh sb="69" eb="71">
      <t>ゲンショウ</t>
    </rPh>
    <rPh sb="76" eb="79">
      <t>ソウシュウエキ</t>
    </rPh>
    <rPh sb="79" eb="80">
      <t>オヨ</t>
    </rPh>
    <rPh sb="81" eb="83">
      <t>エイギョウ</t>
    </rPh>
    <rPh sb="83" eb="85">
      <t>シュウエキ</t>
    </rPh>
    <rPh sb="86" eb="88">
      <t>ゲンショウ</t>
    </rPh>
    <rPh sb="123" eb="125">
      <t>サクゲン</t>
    </rPh>
    <rPh sb="130" eb="133">
      <t>ジンケンヒ</t>
    </rPh>
    <rPh sb="134" eb="136">
      <t>サクゲン</t>
    </rPh>
    <rPh sb="139" eb="142">
      <t>ソウヒヨウ</t>
    </rPh>
    <rPh sb="142" eb="143">
      <t>オヨ</t>
    </rPh>
    <rPh sb="144" eb="146">
      <t>エイギョウ</t>
    </rPh>
    <rPh sb="146" eb="148">
      <t>ヒヨウ</t>
    </rPh>
    <rPh sb="149" eb="150">
      <t>オオ</t>
    </rPh>
    <rPh sb="152" eb="154">
      <t>ゲンショウ</t>
    </rPh>
    <rPh sb="172" eb="174">
      <t>レイワ</t>
    </rPh>
    <rPh sb="175" eb="177">
      <t>ネンド</t>
    </rPh>
    <rPh sb="178" eb="181">
      <t>ヘイキンチ</t>
    </rPh>
    <rPh sb="190" eb="193">
      <t>ソウヒヨウ</t>
    </rPh>
    <rPh sb="194" eb="196">
      <t>ゲンショウ</t>
    </rPh>
    <rPh sb="196" eb="197">
      <t>トウ</t>
    </rPh>
    <rPh sb="205" eb="206">
      <t>ゾウ</t>
    </rPh>
    <rPh sb="216" eb="218">
      <t>クロジ</t>
    </rPh>
    <rPh sb="234" eb="237">
      <t>ゼンネンド</t>
    </rPh>
    <rPh sb="238" eb="240">
      <t>ヒカク</t>
    </rPh>
    <rPh sb="242" eb="244">
      <t>エイギョウ</t>
    </rPh>
    <rPh sb="244" eb="246">
      <t>ヒヨウ</t>
    </rPh>
    <rPh sb="247" eb="249">
      <t>ゲンショウ</t>
    </rPh>
    <rPh sb="249" eb="250">
      <t>トウ</t>
    </rPh>
    <rPh sb="258" eb="259">
      <t>ゾウ</t>
    </rPh>
    <rPh sb="269" eb="272">
      <t>ヘイキンチ</t>
    </rPh>
    <rPh sb="278" eb="280">
      <t>ウワマワ</t>
    </rPh>
    <rPh sb="294" eb="296">
      <t>レイワ</t>
    </rPh>
    <rPh sb="297" eb="299">
      <t>ネンド</t>
    </rPh>
    <rPh sb="300" eb="301">
      <t>ソウ</t>
    </rPh>
    <rPh sb="301" eb="303">
      <t>ヒヨウ</t>
    </rPh>
    <rPh sb="304" eb="305">
      <t>ゲン</t>
    </rPh>
    <rPh sb="308" eb="310">
      <t>ヘイキン</t>
    </rPh>
    <rPh sb="310" eb="311">
      <t>チ</t>
    </rPh>
    <rPh sb="311" eb="313">
      <t>イジョウ</t>
    </rPh>
    <rPh sb="314" eb="316">
      <t>シヒョウ</t>
    </rPh>
    <rPh sb="322" eb="324">
      <t>キンネン</t>
    </rPh>
    <rPh sb="325" eb="328">
      <t>ヘイキンチ</t>
    </rPh>
    <rPh sb="329" eb="331">
      <t>シタマワ</t>
    </rPh>
    <rPh sb="335" eb="337">
      <t>ケイエイ</t>
    </rPh>
    <rPh sb="337" eb="339">
      <t>カイゼン</t>
    </rPh>
    <rPh sb="340" eb="341">
      <t>ム</t>
    </rPh>
    <rPh sb="343" eb="344">
      <t>ト</t>
    </rPh>
    <rPh sb="345" eb="346">
      <t>ク</t>
    </rPh>
    <rPh sb="348" eb="350">
      <t>ヒツヨウ</t>
    </rPh>
    <phoneticPr fontId="6"/>
  </si>
  <si>
    <t>⑪稼働率　令和２年度は新型コロナウイルス感染症の影響により利用者が減少し、前年度から7.2%の減となった。近隣に民間の同業他社による時間貸駐車場が増加したこと等に伴う利用者の分散が影響し、近年は減少傾向にあったが、令和元年度に改修工事が完了した籠田公園の利用者の増加に伴い、駐車場の稼働率も今後は増加を見込んでいる。
　また、平均値を大きく下回る状況となっている要因として、定期利用者枠が収容台数の半数以上を占めるため、駐車場の稼働状況によっては短時間利用の入出庫が抑えられていることが考えられる。</t>
    <rPh sb="1" eb="3">
      <t>カドウ</t>
    </rPh>
    <rPh sb="3" eb="4">
      <t>リツ</t>
    </rPh>
    <rPh sb="5" eb="7">
      <t>レイワ</t>
    </rPh>
    <rPh sb="8" eb="10">
      <t>ネンド</t>
    </rPh>
    <rPh sb="11" eb="13">
      <t>シンガタ</t>
    </rPh>
    <rPh sb="20" eb="23">
      <t>カンセンショウ</t>
    </rPh>
    <rPh sb="24" eb="26">
      <t>エイキョウ</t>
    </rPh>
    <rPh sb="29" eb="32">
      <t>リヨウシャ</t>
    </rPh>
    <rPh sb="33" eb="35">
      <t>ゲンショウ</t>
    </rPh>
    <rPh sb="37" eb="40">
      <t>ゼンネンド</t>
    </rPh>
    <rPh sb="47" eb="48">
      <t>ゲン</t>
    </rPh>
    <rPh sb="94" eb="96">
      <t>キンネン</t>
    </rPh>
    <rPh sb="97" eb="101">
      <t>ゲンショウケイコウ</t>
    </rPh>
    <rPh sb="107" eb="109">
      <t>レイワ</t>
    </rPh>
    <rPh sb="109" eb="112">
      <t>モトネンド</t>
    </rPh>
    <rPh sb="113" eb="117">
      <t>カイシュウコウジ</t>
    </rPh>
    <rPh sb="118" eb="120">
      <t>カンリョウ</t>
    </rPh>
    <rPh sb="127" eb="130">
      <t>リヨウシャ</t>
    </rPh>
    <rPh sb="131" eb="133">
      <t>ゾウカ</t>
    </rPh>
    <rPh sb="134" eb="135">
      <t>トモナ</t>
    </rPh>
    <rPh sb="137" eb="140">
      <t>チュウシャジョウ</t>
    </rPh>
    <rPh sb="141" eb="144">
      <t>カドウリツ</t>
    </rPh>
    <rPh sb="145" eb="147">
      <t>コンゴ</t>
    </rPh>
    <rPh sb="148" eb="150">
      <t>ゾウカ</t>
    </rPh>
    <rPh sb="151" eb="153">
      <t>ミコ</t>
    </rPh>
    <rPh sb="163" eb="166">
      <t>ヘイキンチ</t>
    </rPh>
    <rPh sb="167" eb="168">
      <t>オオ</t>
    </rPh>
    <rPh sb="170" eb="172">
      <t>シタマワ</t>
    </rPh>
    <rPh sb="173" eb="175">
      <t>ジョウキョウ</t>
    </rPh>
    <rPh sb="181" eb="183">
      <t>ヨウイン</t>
    </rPh>
    <rPh sb="210" eb="213">
      <t>チュウシャジョウ</t>
    </rPh>
    <rPh sb="214" eb="218">
      <t>カドウジョウキョウ</t>
    </rPh>
    <rPh sb="223" eb="228">
      <t>タンジカンリヨウ</t>
    </rPh>
    <rPh sb="229" eb="231">
      <t>ニュウシュツ</t>
    </rPh>
    <rPh sb="231" eb="232">
      <t>コ</t>
    </rPh>
    <rPh sb="233" eb="234">
      <t>オサ</t>
    </rPh>
    <rPh sb="243" eb="244">
      <t>カンガ</t>
    </rPh>
    <phoneticPr fontId="6"/>
  </si>
  <si>
    <t>　令和２年度については、新型コロナウイルス感染症の影響により利用者及び収益の減少があったものの、同時に総費用も減となったため、前年度と比較し経営状況の改善が見られた。
　同地域において民間事業者による時間貸駐車場が増加しており、市民ニーズの一部が充足されたことにより、利用台数が減少傾向にあるが、リニューアルによる籠田公園の利用者及び近隣店舗等への回遊の増加に伴い、今後は増加を見込んでいる。
　このような状況を踏まえ、令和４年度から上部の籠田公園と一体的に維持管理・運営を行う指定管理に取り組み、更なる駐車場の利用及び利用料金収入の増加を目指している。</t>
    <rPh sb="1" eb="3">
      <t>レイワ</t>
    </rPh>
    <rPh sb="4" eb="5">
      <t>ネン</t>
    </rPh>
    <rPh sb="5" eb="6">
      <t>ド</t>
    </rPh>
    <rPh sb="12" eb="14">
      <t>シンガタ</t>
    </rPh>
    <rPh sb="21" eb="24">
      <t>カンセンショウ</t>
    </rPh>
    <rPh sb="25" eb="27">
      <t>エイキョウ</t>
    </rPh>
    <rPh sb="30" eb="33">
      <t>リヨウシャ</t>
    </rPh>
    <rPh sb="33" eb="34">
      <t>オヨ</t>
    </rPh>
    <rPh sb="35" eb="37">
      <t>シュウエキ</t>
    </rPh>
    <rPh sb="38" eb="40">
      <t>ゲンショウ</t>
    </rPh>
    <rPh sb="48" eb="50">
      <t>ドウジ</t>
    </rPh>
    <rPh sb="51" eb="52">
      <t>ソウ</t>
    </rPh>
    <rPh sb="52" eb="54">
      <t>ヒヨウ</t>
    </rPh>
    <rPh sb="55" eb="56">
      <t>ゲン</t>
    </rPh>
    <rPh sb="63" eb="66">
      <t>ゼンネンド</t>
    </rPh>
    <rPh sb="67" eb="69">
      <t>ヒカク</t>
    </rPh>
    <rPh sb="70" eb="72">
      <t>ケイエイ</t>
    </rPh>
    <rPh sb="72" eb="74">
      <t>ジョウキョウ</t>
    </rPh>
    <rPh sb="75" eb="77">
      <t>カイゼン</t>
    </rPh>
    <rPh sb="78" eb="79">
      <t>ミ</t>
    </rPh>
    <rPh sb="107" eb="109">
      <t>ゾウカ</t>
    </rPh>
    <rPh sb="165" eb="166">
      <t>オヨ</t>
    </rPh>
    <rPh sb="167" eb="169">
      <t>キンリン</t>
    </rPh>
    <rPh sb="169" eb="171">
      <t>テンポ</t>
    </rPh>
    <rPh sb="171" eb="172">
      <t>トウ</t>
    </rPh>
    <rPh sb="174" eb="176">
      <t>カイユウ</t>
    </rPh>
    <rPh sb="210" eb="212">
      <t>レイワ</t>
    </rPh>
    <rPh sb="213" eb="215">
      <t>ネンド</t>
    </rPh>
    <rPh sb="217" eb="219">
      <t>ジョウブ</t>
    </rPh>
    <rPh sb="220" eb="224">
      <t>カゴタコウエン</t>
    </rPh>
    <rPh sb="225" eb="227">
      <t>イッタイ</t>
    </rPh>
    <rPh sb="227" eb="228">
      <t>テキ</t>
    </rPh>
    <rPh sb="229" eb="233">
      <t>イジカンリ</t>
    </rPh>
    <rPh sb="234" eb="236">
      <t>ウンエイ</t>
    </rPh>
    <rPh sb="237" eb="238">
      <t>オコナ</t>
    </rPh>
    <rPh sb="239" eb="241">
      <t>シテイ</t>
    </rPh>
    <rPh sb="244" eb="245">
      <t>ト</t>
    </rPh>
    <rPh sb="246" eb="247">
      <t>ク</t>
    </rPh>
    <rPh sb="249" eb="250">
      <t>サラ</t>
    </rPh>
    <rPh sb="252" eb="255">
      <t>チュウシャジョウ</t>
    </rPh>
    <rPh sb="256" eb="258">
      <t>リヨウ</t>
    </rPh>
    <rPh sb="258" eb="259">
      <t>オヨ</t>
    </rPh>
    <rPh sb="260" eb="266">
      <t>リヨウリョウキンシュウニュウ</t>
    </rPh>
    <rPh sb="267" eb="269">
      <t>ゾウカ</t>
    </rPh>
    <rPh sb="270" eb="272">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</si>
</sst>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8" fillId="0" borderId="6" xfId="0" applyFont="1" applyFill="1" applyBorder="1" applyAlignment="1" applyProtection="1">
      <alignment horizontal="left" vertical="top" shrinkToFit="1"/>
      <protection hidden="1"/>
    </xf>
    <xf numFmtId="0" fontId="8" fillId="0" borderId="7" xfId="0" applyFont="1" applyFill="1" applyBorder="1" applyAlignment="1" applyProtection="1">
      <alignment horizontal="left" vertical="top" shrinkToFit="1"/>
      <protection hidden="1"/>
    </xf>
    <xf numFmtId="0" fontId="8" fillId="0" borderId="8" xfId="0" applyFont="1" applyFill="1" applyBorder="1" applyAlignment="1" applyProtection="1">
      <alignment horizontal="left" vertical="top" shrinkToFit="1"/>
      <protection hidden="1"/>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162.9</c:v>
                </c:pt>
                <c:pt idx="1">
                  <c:v>108.6</c:v>
                </c:pt>
                <c:pt idx="2">
                  <c:v>98.1</c:v>
                </c:pt>
                <c:pt idx="3">
                  <c:v>107.1</c:v>
                </c:pt>
                <c:pt idx="4">
                  <c:v>129.80000000000001</c:v>
                </c:pt>
              </c:numCache>
            </c:numRef>
          </c:val>
          <c:extLst>
            <c:ext xmlns:c16="http://schemas.microsoft.com/office/drawing/2014/chart" uri="{C3380CC4-5D6E-409C-BE32-E72D297353CC}">
              <c16:uniqueId val="{00000000-E2AB-40DD-88DF-58BE51D38580}"/>
            </c:ext>
          </c:extLst>
        </c:ser>
        <c:dLbls>
          <c:showLegendKey val="0"/>
          <c:showVal val="0"/>
          <c:showCatName val="0"/>
          <c:showSerName val="0"/>
          <c:showPercent val="0"/>
          <c:showBubbleSize val="0"/>
        </c:dLbls>
        <c:gapWidth val="150"/>
        <c:axId val="470897112"/>
        <c:axId val="47089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c:ext xmlns:c16="http://schemas.microsoft.com/office/drawing/2014/chart" uri="{C3380CC4-5D6E-409C-BE32-E72D297353CC}">
              <c16:uniqueId val="{00000001-E2AB-40DD-88DF-58BE51D38580}"/>
            </c:ext>
          </c:extLst>
        </c:ser>
        <c:dLbls>
          <c:showLegendKey val="0"/>
          <c:showVal val="0"/>
          <c:showCatName val="0"/>
          <c:showSerName val="0"/>
          <c:showPercent val="0"/>
          <c:showBubbleSize val="0"/>
        </c:dLbls>
        <c:marker val="1"/>
        <c:smooth val="0"/>
        <c:axId val="470897112"/>
        <c:axId val="470899072"/>
      </c:lineChart>
      <c:catAx>
        <c:axId val="470897112"/>
        <c:scaling>
          <c:orientation val="minMax"/>
        </c:scaling>
        <c:delete val="1"/>
        <c:axPos val="b"/>
        <c:numFmt formatCode="General" sourceLinked="1"/>
        <c:majorTickMark val="none"/>
        <c:minorTickMark val="none"/>
        <c:tickLblPos val="none"/>
        <c:crossAx val="470899072"/>
        <c:crosses val="autoZero"/>
        <c:auto val="1"/>
        <c:lblAlgn val="ctr"/>
        <c:lblOffset val="100"/>
        <c:noMultiLvlLbl val="1"/>
      </c:catAx>
      <c:valAx>
        <c:axId val="47089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897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6DE-497C-ABB7-607061E41DCA}"/>
            </c:ext>
          </c:extLst>
        </c:ser>
        <c:dLbls>
          <c:showLegendKey val="0"/>
          <c:showVal val="0"/>
          <c:showCatName val="0"/>
          <c:showSerName val="0"/>
          <c:showPercent val="0"/>
          <c:showBubbleSize val="0"/>
        </c:dLbls>
        <c:gapWidth val="150"/>
        <c:axId val="470897504"/>
        <c:axId val="47089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c:ext xmlns:c16="http://schemas.microsoft.com/office/drawing/2014/chart" uri="{C3380CC4-5D6E-409C-BE32-E72D297353CC}">
              <c16:uniqueId val="{00000001-76DE-497C-ABB7-607061E41DCA}"/>
            </c:ext>
          </c:extLst>
        </c:ser>
        <c:dLbls>
          <c:showLegendKey val="0"/>
          <c:showVal val="0"/>
          <c:showCatName val="0"/>
          <c:showSerName val="0"/>
          <c:showPercent val="0"/>
          <c:showBubbleSize val="0"/>
        </c:dLbls>
        <c:marker val="1"/>
        <c:smooth val="0"/>
        <c:axId val="470897504"/>
        <c:axId val="470897896"/>
      </c:lineChart>
      <c:catAx>
        <c:axId val="470897504"/>
        <c:scaling>
          <c:orientation val="minMax"/>
        </c:scaling>
        <c:delete val="1"/>
        <c:axPos val="b"/>
        <c:numFmt formatCode="General" sourceLinked="1"/>
        <c:majorTickMark val="none"/>
        <c:minorTickMark val="none"/>
        <c:tickLblPos val="none"/>
        <c:crossAx val="470897896"/>
        <c:crosses val="autoZero"/>
        <c:auto val="1"/>
        <c:lblAlgn val="ctr"/>
        <c:lblOffset val="100"/>
        <c:noMultiLvlLbl val="1"/>
      </c:catAx>
      <c:valAx>
        <c:axId val="470897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89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C4F8-4C44-9432-208DD6DF48F9}"/>
            </c:ext>
          </c:extLst>
        </c:ser>
        <c:dLbls>
          <c:showLegendKey val="0"/>
          <c:showVal val="0"/>
          <c:showCatName val="0"/>
          <c:showSerName val="0"/>
          <c:showPercent val="0"/>
          <c:showBubbleSize val="0"/>
        </c:dLbls>
        <c:gapWidth val="150"/>
        <c:axId val="470898288"/>
        <c:axId val="47090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4F8-4C44-9432-208DD6DF48F9}"/>
            </c:ext>
          </c:extLst>
        </c:ser>
        <c:dLbls>
          <c:showLegendKey val="0"/>
          <c:showVal val="0"/>
          <c:showCatName val="0"/>
          <c:showSerName val="0"/>
          <c:showPercent val="0"/>
          <c:showBubbleSize val="0"/>
        </c:dLbls>
        <c:marker val="1"/>
        <c:smooth val="0"/>
        <c:axId val="470898288"/>
        <c:axId val="470901424"/>
      </c:lineChart>
      <c:catAx>
        <c:axId val="470898288"/>
        <c:scaling>
          <c:orientation val="minMax"/>
        </c:scaling>
        <c:delete val="1"/>
        <c:axPos val="b"/>
        <c:numFmt formatCode="General" sourceLinked="1"/>
        <c:majorTickMark val="none"/>
        <c:minorTickMark val="none"/>
        <c:tickLblPos val="none"/>
        <c:crossAx val="470901424"/>
        <c:crosses val="autoZero"/>
        <c:auto val="1"/>
        <c:lblAlgn val="ctr"/>
        <c:lblOffset val="100"/>
        <c:noMultiLvlLbl val="1"/>
      </c:catAx>
      <c:valAx>
        <c:axId val="470901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89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A3A6-4191-902B-AC8E428F54E3}"/>
            </c:ext>
          </c:extLst>
        </c:ser>
        <c:dLbls>
          <c:showLegendKey val="0"/>
          <c:showVal val="0"/>
          <c:showCatName val="0"/>
          <c:showSerName val="0"/>
          <c:showPercent val="0"/>
          <c:showBubbleSize val="0"/>
        </c:dLbls>
        <c:gapWidth val="150"/>
        <c:axId val="470900248"/>
        <c:axId val="4709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3A6-4191-902B-AC8E428F54E3}"/>
            </c:ext>
          </c:extLst>
        </c:ser>
        <c:dLbls>
          <c:showLegendKey val="0"/>
          <c:showVal val="0"/>
          <c:showCatName val="0"/>
          <c:showSerName val="0"/>
          <c:showPercent val="0"/>
          <c:showBubbleSize val="0"/>
        </c:dLbls>
        <c:marker val="1"/>
        <c:smooth val="0"/>
        <c:axId val="470900248"/>
        <c:axId val="470900640"/>
      </c:lineChart>
      <c:catAx>
        <c:axId val="470900248"/>
        <c:scaling>
          <c:orientation val="minMax"/>
        </c:scaling>
        <c:delete val="1"/>
        <c:axPos val="b"/>
        <c:numFmt formatCode="General" sourceLinked="1"/>
        <c:majorTickMark val="none"/>
        <c:minorTickMark val="none"/>
        <c:tickLblPos val="none"/>
        <c:crossAx val="470900640"/>
        <c:crosses val="autoZero"/>
        <c:auto val="1"/>
        <c:lblAlgn val="ctr"/>
        <c:lblOffset val="100"/>
        <c:noMultiLvlLbl val="1"/>
      </c:catAx>
      <c:valAx>
        <c:axId val="47090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900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85B-41DB-9224-39CF8BC83448}"/>
            </c:ext>
          </c:extLst>
        </c:ser>
        <c:dLbls>
          <c:showLegendKey val="0"/>
          <c:showVal val="0"/>
          <c:showCatName val="0"/>
          <c:showSerName val="0"/>
          <c:showPercent val="0"/>
          <c:showBubbleSize val="0"/>
        </c:dLbls>
        <c:gapWidth val="150"/>
        <c:axId val="470902208"/>
        <c:axId val="47089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c:ext xmlns:c16="http://schemas.microsoft.com/office/drawing/2014/chart" uri="{C3380CC4-5D6E-409C-BE32-E72D297353CC}">
              <c16:uniqueId val="{00000001-685B-41DB-9224-39CF8BC83448}"/>
            </c:ext>
          </c:extLst>
        </c:ser>
        <c:dLbls>
          <c:showLegendKey val="0"/>
          <c:showVal val="0"/>
          <c:showCatName val="0"/>
          <c:showSerName val="0"/>
          <c:showPercent val="0"/>
          <c:showBubbleSize val="0"/>
        </c:dLbls>
        <c:marker val="1"/>
        <c:smooth val="0"/>
        <c:axId val="470902208"/>
        <c:axId val="470895544"/>
      </c:lineChart>
      <c:catAx>
        <c:axId val="470902208"/>
        <c:scaling>
          <c:orientation val="minMax"/>
        </c:scaling>
        <c:delete val="1"/>
        <c:axPos val="b"/>
        <c:numFmt formatCode="General" sourceLinked="1"/>
        <c:majorTickMark val="none"/>
        <c:minorTickMark val="none"/>
        <c:tickLblPos val="none"/>
        <c:crossAx val="470895544"/>
        <c:crosses val="autoZero"/>
        <c:auto val="1"/>
        <c:lblAlgn val="ctr"/>
        <c:lblOffset val="100"/>
        <c:noMultiLvlLbl val="1"/>
      </c:catAx>
      <c:valAx>
        <c:axId val="470895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90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2E5-4BFF-AAE1-EE3F73CFE606}"/>
            </c:ext>
          </c:extLst>
        </c:ser>
        <c:dLbls>
          <c:showLegendKey val="0"/>
          <c:showVal val="0"/>
          <c:showCatName val="0"/>
          <c:showSerName val="0"/>
          <c:showPercent val="0"/>
          <c:showBubbleSize val="0"/>
        </c:dLbls>
        <c:gapWidth val="150"/>
        <c:axId val="470896720"/>
        <c:axId val="21292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c:ext xmlns:c16="http://schemas.microsoft.com/office/drawing/2014/chart" uri="{C3380CC4-5D6E-409C-BE32-E72D297353CC}">
              <c16:uniqueId val="{00000001-D2E5-4BFF-AAE1-EE3F73CFE606}"/>
            </c:ext>
          </c:extLst>
        </c:ser>
        <c:dLbls>
          <c:showLegendKey val="0"/>
          <c:showVal val="0"/>
          <c:showCatName val="0"/>
          <c:showSerName val="0"/>
          <c:showPercent val="0"/>
          <c:showBubbleSize val="0"/>
        </c:dLbls>
        <c:marker val="1"/>
        <c:smooth val="0"/>
        <c:axId val="470896720"/>
        <c:axId val="212927608"/>
      </c:lineChart>
      <c:catAx>
        <c:axId val="470896720"/>
        <c:scaling>
          <c:orientation val="minMax"/>
        </c:scaling>
        <c:delete val="1"/>
        <c:axPos val="b"/>
        <c:numFmt formatCode="General" sourceLinked="1"/>
        <c:majorTickMark val="none"/>
        <c:minorTickMark val="none"/>
        <c:tickLblPos val="none"/>
        <c:crossAx val="212927608"/>
        <c:crosses val="autoZero"/>
        <c:auto val="1"/>
        <c:lblAlgn val="ctr"/>
        <c:lblOffset val="100"/>
        <c:noMultiLvlLbl val="1"/>
      </c:catAx>
      <c:valAx>
        <c:axId val="212927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089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91.9</c:v>
                </c:pt>
                <c:pt idx="1">
                  <c:v>81</c:v>
                </c:pt>
                <c:pt idx="2">
                  <c:v>78.599999999999994</c:v>
                </c:pt>
                <c:pt idx="3">
                  <c:v>82.9</c:v>
                </c:pt>
                <c:pt idx="4">
                  <c:v>75.7</c:v>
                </c:pt>
              </c:numCache>
            </c:numRef>
          </c:val>
          <c:extLst>
            <c:ext xmlns:c16="http://schemas.microsoft.com/office/drawing/2014/chart" uri="{C3380CC4-5D6E-409C-BE32-E72D297353CC}">
              <c16:uniqueId val="{00000000-BEA6-4FE3-B2EB-CB321BE940F2}"/>
            </c:ext>
          </c:extLst>
        </c:ser>
        <c:dLbls>
          <c:showLegendKey val="0"/>
          <c:showVal val="0"/>
          <c:showCatName val="0"/>
          <c:showSerName val="0"/>
          <c:showPercent val="0"/>
          <c:showBubbleSize val="0"/>
        </c:dLbls>
        <c:gapWidth val="150"/>
        <c:axId val="473141088"/>
        <c:axId val="47314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c:ext xmlns:c16="http://schemas.microsoft.com/office/drawing/2014/chart" uri="{C3380CC4-5D6E-409C-BE32-E72D297353CC}">
              <c16:uniqueId val="{00000001-BEA6-4FE3-B2EB-CB321BE940F2}"/>
            </c:ext>
          </c:extLst>
        </c:ser>
        <c:dLbls>
          <c:showLegendKey val="0"/>
          <c:showVal val="0"/>
          <c:showCatName val="0"/>
          <c:showSerName val="0"/>
          <c:showPercent val="0"/>
          <c:showBubbleSize val="0"/>
        </c:dLbls>
        <c:marker val="1"/>
        <c:smooth val="0"/>
        <c:axId val="473141088"/>
        <c:axId val="473143048"/>
      </c:lineChart>
      <c:catAx>
        <c:axId val="473141088"/>
        <c:scaling>
          <c:orientation val="minMax"/>
        </c:scaling>
        <c:delete val="1"/>
        <c:axPos val="b"/>
        <c:numFmt formatCode="General" sourceLinked="1"/>
        <c:majorTickMark val="none"/>
        <c:minorTickMark val="none"/>
        <c:tickLblPos val="none"/>
        <c:crossAx val="473143048"/>
        <c:crosses val="autoZero"/>
        <c:auto val="1"/>
        <c:lblAlgn val="ctr"/>
        <c:lblOffset val="100"/>
        <c:noMultiLvlLbl val="1"/>
      </c:catAx>
      <c:valAx>
        <c:axId val="473143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14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46.9</c:v>
                </c:pt>
                <c:pt idx="1">
                  <c:v>7.4</c:v>
                </c:pt>
                <c:pt idx="2">
                  <c:v>-2</c:v>
                </c:pt>
                <c:pt idx="3">
                  <c:v>6.6</c:v>
                </c:pt>
                <c:pt idx="4">
                  <c:v>22.9</c:v>
                </c:pt>
              </c:numCache>
            </c:numRef>
          </c:val>
          <c:extLst>
            <c:ext xmlns:c16="http://schemas.microsoft.com/office/drawing/2014/chart" uri="{C3380CC4-5D6E-409C-BE32-E72D297353CC}">
              <c16:uniqueId val="{00000000-D441-4D82-A21C-C5F7415270B4}"/>
            </c:ext>
          </c:extLst>
        </c:ser>
        <c:dLbls>
          <c:showLegendKey val="0"/>
          <c:showVal val="0"/>
          <c:showCatName val="0"/>
          <c:showSerName val="0"/>
          <c:showPercent val="0"/>
          <c:showBubbleSize val="0"/>
        </c:dLbls>
        <c:gapWidth val="150"/>
        <c:axId val="473143440"/>
        <c:axId val="47314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c:ext xmlns:c16="http://schemas.microsoft.com/office/drawing/2014/chart" uri="{C3380CC4-5D6E-409C-BE32-E72D297353CC}">
              <c16:uniqueId val="{00000001-D441-4D82-A21C-C5F7415270B4}"/>
            </c:ext>
          </c:extLst>
        </c:ser>
        <c:dLbls>
          <c:showLegendKey val="0"/>
          <c:showVal val="0"/>
          <c:showCatName val="0"/>
          <c:showSerName val="0"/>
          <c:showPercent val="0"/>
          <c:showBubbleSize val="0"/>
        </c:dLbls>
        <c:marker val="1"/>
        <c:smooth val="0"/>
        <c:axId val="473143440"/>
        <c:axId val="473143832"/>
      </c:lineChart>
      <c:catAx>
        <c:axId val="473143440"/>
        <c:scaling>
          <c:orientation val="minMax"/>
        </c:scaling>
        <c:delete val="1"/>
        <c:axPos val="b"/>
        <c:numFmt formatCode="General" sourceLinked="1"/>
        <c:majorTickMark val="none"/>
        <c:minorTickMark val="none"/>
        <c:tickLblPos val="none"/>
        <c:crossAx val="473143832"/>
        <c:crosses val="autoZero"/>
        <c:auto val="1"/>
        <c:lblAlgn val="ctr"/>
        <c:lblOffset val="100"/>
        <c:noMultiLvlLbl val="1"/>
      </c:catAx>
      <c:valAx>
        <c:axId val="473143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14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13013</c:v>
                </c:pt>
                <c:pt idx="1">
                  <c:v>2697</c:v>
                </c:pt>
                <c:pt idx="2">
                  <c:v>-593</c:v>
                </c:pt>
                <c:pt idx="3">
                  <c:v>2078</c:v>
                </c:pt>
                <c:pt idx="4">
                  <c:v>6057</c:v>
                </c:pt>
              </c:numCache>
            </c:numRef>
          </c:val>
          <c:extLst>
            <c:ext xmlns:c16="http://schemas.microsoft.com/office/drawing/2014/chart" uri="{C3380CC4-5D6E-409C-BE32-E72D297353CC}">
              <c16:uniqueId val="{00000000-C147-450D-B962-933E4779C4BA}"/>
            </c:ext>
          </c:extLst>
        </c:ser>
        <c:dLbls>
          <c:showLegendKey val="0"/>
          <c:showVal val="0"/>
          <c:showCatName val="0"/>
          <c:showSerName val="0"/>
          <c:showPercent val="0"/>
          <c:showBubbleSize val="0"/>
        </c:dLbls>
        <c:gapWidth val="150"/>
        <c:axId val="473146184"/>
        <c:axId val="47314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c:ext xmlns:c16="http://schemas.microsoft.com/office/drawing/2014/chart" uri="{C3380CC4-5D6E-409C-BE32-E72D297353CC}">
              <c16:uniqueId val="{00000001-C147-450D-B962-933E4779C4BA}"/>
            </c:ext>
          </c:extLst>
        </c:ser>
        <c:dLbls>
          <c:showLegendKey val="0"/>
          <c:showVal val="0"/>
          <c:showCatName val="0"/>
          <c:showSerName val="0"/>
          <c:showPercent val="0"/>
          <c:showBubbleSize val="0"/>
        </c:dLbls>
        <c:marker val="1"/>
        <c:smooth val="0"/>
        <c:axId val="473146184"/>
        <c:axId val="473144616"/>
      </c:lineChart>
      <c:catAx>
        <c:axId val="473146184"/>
        <c:scaling>
          <c:orientation val="minMax"/>
        </c:scaling>
        <c:delete val="1"/>
        <c:axPos val="b"/>
        <c:numFmt formatCode="General" sourceLinked="1"/>
        <c:majorTickMark val="none"/>
        <c:minorTickMark val="none"/>
        <c:tickLblPos val="none"/>
        <c:crossAx val="473144616"/>
        <c:crosses val="autoZero"/>
        <c:auto val="1"/>
        <c:lblAlgn val="ctr"/>
        <c:lblOffset val="100"/>
        <c:noMultiLvlLbl val="1"/>
      </c:catAx>
      <c:valAx>
        <c:axId val="473144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3146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7"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1" t="str">
        <f>データ!H6&amp;"　"&amp;データ!I6</f>
        <v>愛知県岡崎市　篭田公園地下駐車場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Ａ２Ｂ２</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t="str">
        <f>データ!N7</f>
        <v>非設置</v>
      </c>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4"/>
      <c r="GZ8" s="4"/>
      <c r="HA8" s="4"/>
      <c r="HB8" s="4"/>
      <c r="HC8" s="4"/>
      <c r="HD8" s="4"/>
      <c r="HE8" s="4"/>
      <c r="HF8" s="4"/>
      <c r="HG8" s="4"/>
      <c r="HH8" s="4"/>
      <c r="HI8" s="4"/>
      <c r="HJ8" s="4"/>
      <c r="HK8" s="4"/>
      <c r="HL8" s="4"/>
      <c r="HM8" s="4"/>
      <c r="HN8" s="4"/>
      <c r="HO8" s="4"/>
      <c r="HP8" s="4"/>
      <c r="HQ8" s="4"/>
      <c r="HR8" s="4"/>
      <c r="HS8" s="4"/>
      <c r="HT8" s="4"/>
      <c r="HU8" s="4"/>
      <c r="HV8" s="4"/>
      <c r="HW8" s="4"/>
      <c r="HX8" s="127" t="str">
        <f>データ!S7</f>
        <v>公共施設</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7780</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38" t="s">
        <v>19</v>
      </c>
      <c r="NE9" s="139"/>
      <c r="NF9" s="12" t="s">
        <v>20</v>
      </c>
      <c r="NG9" s="13"/>
      <c r="NH9" s="13"/>
      <c r="NI9" s="13"/>
      <c r="NJ9" s="13"/>
      <c r="NK9" s="13"/>
      <c r="NL9" s="13"/>
      <c r="NM9" s="13"/>
      <c r="NN9" s="13"/>
      <c r="NO9" s="13"/>
      <c r="NP9" s="13"/>
      <c r="NQ9" s="14"/>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
        <v>118</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3" t="str">
        <f>データ!Q7</f>
        <v>地下式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40</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6">
        <f>データ!V7</f>
        <v>210</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200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利用料金制</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29"/>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0" t="s">
        <v>23</v>
      </c>
      <c r="NE11" s="130"/>
      <c r="NF11" s="130"/>
      <c r="NG11" s="130"/>
      <c r="NH11" s="130"/>
      <c r="NI11" s="130"/>
      <c r="NJ11" s="130"/>
      <c r="NK11" s="130"/>
      <c r="NL11" s="130"/>
      <c r="NM11" s="130"/>
      <c r="NN11" s="130"/>
      <c r="NO11" s="130"/>
      <c r="NP11" s="130"/>
      <c r="NQ11" s="130"/>
      <c r="NR11" s="130"/>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0"/>
      <c r="NE12" s="130"/>
      <c r="NF12" s="130"/>
      <c r="NG12" s="130"/>
      <c r="NH12" s="130"/>
      <c r="NI12" s="130"/>
      <c r="NJ12" s="130"/>
      <c r="NK12" s="130"/>
      <c r="NL12" s="130"/>
      <c r="NM12" s="130"/>
      <c r="NN12" s="130"/>
      <c r="NO12" s="130"/>
      <c r="NP12" s="130"/>
      <c r="NQ12" s="130"/>
      <c r="NR12" s="130"/>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1"/>
      <c r="NE13" s="131"/>
      <c r="NF13" s="131"/>
      <c r="NG13" s="131"/>
      <c r="NH13" s="131"/>
      <c r="NI13" s="131"/>
      <c r="NJ13" s="131"/>
      <c r="NK13" s="131"/>
      <c r="NL13" s="131"/>
      <c r="NM13" s="131"/>
      <c r="NN13" s="131"/>
      <c r="NO13" s="131"/>
      <c r="NP13" s="131"/>
      <c r="NQ13" s="131"/>
      <c r="NR13" s="131"/>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114" t="s">
        <v>26</v>
      </c>
      <c r="NE14" s="115"/>
      <c r="NF14" s="115"/>
      <c r="NG14" s="115"/>
      <c r="NH14" s="115"/>
      <c r="NI14" s="115"/>
      <c r="NJ14" s="115"/>
      <c r="NK14" s="115"/>
      <c r="NL14" s="115"/>
      <c r="NM14" s="115"/>
      <c r="NN14" s="115"/>
      <c r="NO14" s="115"/>
      <c r="NP14" s="115"/>
      <c r="NQ14" s="115"/>
      <c r="NR14" s="116"/>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162.9</v>
      </c>
      <c r="V31" s="110"/>
      <c r="W31" s="110"/>
      <c r="X31" s="110"/>
      <c r="Y31" s="110"/>
      <c r="Z31" s="110"/>
      <c r="AA31" s="110"/>
      <c r="AB31" s="110"/>
      <c r="AC31" s="110"/>
      <c r="AD31" s="110"/>
      <c r="AE31" s="110"/>
      <c r="AF31" s="110"/>
      <c r="AG31" s="110"/>
      <c r="AH31" s="110"/>
      <c r="AI31" s="110"/>
      <c r="AJ31" s="110"/>
      <c r="AK31" s="110"/>
      <c r="AL31" s="110"/>
      <c r="AM31" s="110"/>
      <c r="AN31" s="110">
        <f>データ!Z7</f>
        <v>108.6</v>
      </c>
      <c r="AO31" s="110"/>
      <c r="AP31" s="110"/>
      <c r="AQ31" s="110"/>
      <c r="AR31" s="110"/>
      <c r="AS31" s="110"/>
      <c r="AT31" s="110"/>
      <c r="AU31" s="110"/>
      <c r="AV31" s="110"/>
      <c r="AW31" s="110"/>
      <c r="AX31" s="110"/>
      <c r="AY31" s="110"/>
      <c r="AZ31" s="110"/>
      <c r="BA31" s="110"/>
      <c r="BB31" s="110"/>
      <c r="BC31" s="110"/>
      <c r="BD31" s="110"/>
      <c r="BE31" s="110"/>
      <c r="BF31" s="110"/>
      <c r="BG31" s="110">
        <f>データ!AA7</f>
        <v>98.1</v>
      </c>
      <c r="BH31" s="110"/>
      <c r="BI31" s="110"/>
      <c r="BJ31" s="110"/>
      <c r="BK31" s="110"/>
      <c r="BL31" s="110"/>
      <c r="BM31" s="110"/>
      <c r="BN31" s="110"/>
      <c r="BO31" s="110"/>
      <c r="BP31" s="110"/>
      <c r="BQ31" s="110"/>
      <c r="BR31" s="110"/>
      <c r="BS31" s="110"/>
      <c r="BT31" s="110"/>
      <c r="BU31" s="110"/>
      <c r="BV31" s="110"/>
      <c r="BW31" s="110"/>
      <c r="BX31" s="110"/>
      <c r="BY31" s="110"/>
      <c r="BZ31" s="110">
        <f>データ!AB7</f>
        <v>107.1</v>
      </c>
      <c r="CA31" s="110"/>
      <c r="CB31" s="110"/>
      <c r="CC31" s="110"/>
      <c r="CD31" s="110"/>
      <c r="CE31" s="110"/>
      <c r="CF31" s="110"/>
      <c r="CG31" s="110"/>
      <c r="CH31" s="110"/>
      <c r="CI31" s="110"/>
      <c r="CJ31" s="110"/>
      <c r="CK31" s="110"/>
      <c r="CL31" s="110"/>
      <c r="CM31" s="110"/>
      <c r="CN31" s="110"/>
      <c r="CO31" s="110"/>
      <c r="CP31" s="110"/>
      <c r="CQ31" s="110"/>
      <c r="CR31" s="110"/>
      <c r="CS31" s="110">
        <f>データ!AC7</f>
        <v>129.80000000000001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91.9</v>
      </c>
      <c r="JD31" s="81"/>
      <c r="JE31" s="81"/>
      <c r="JF31" s="81"/>
      <c r="JG31" s="81"/>
      <c r="JH31" s="81"/>
      <c r="JI31" s="81"/>
      <c r="JJ31" s="81"/>
      <c r="JK31" s="81"/>
      <c r="JL31" s="81"/>
      <c r="JM31" s="81"/>
      <c r="JN31" s="81"/>
      <c r="JO31" s="81"/>
      <c r="JP31" s="81"/>
      <c r="JQ31" s="81"/>
      <c r="JR31" s="81"/>
      <c r="JS31" s="81"/>
      <c r="JT31" s="81"/>
      <c r="JU31" s="82"/>
      <c r="JV31" s="80">
        <f>データ!DL7</f>
        <v>81</v>
      </c>
      <c r="JW31" s="81"/>
      <c r="JX31" s="81"/>
      <c r="JY31" s="81"/>
      <c r="JZ31" s="81"/>
      <c r="KA31" s="81"/>
      <c r="KB31" s="81"/>
      <c r="KC31" s="81"/>
      <c r="KD31" s="81"/>
      <c r="KE31" s="81"/>
      <c r="KF31" s="81"/>
      <c r="KG31" s="81"/>
      <c r="KH31" s="81"/>
      <c r="KI31" s="81"/>
      <c r="KJ31" s="81"/>
      <c r="KK31" s="81"/>
      <c r="KL31" s="81"/>
      <c r="KM31" s="81"/>
      <c r="KN31" s="82"/>
      <c r="KO31" s="80">
        <f>データ!DM7</f>
        <v>78.599999999999994</v>
      </c>
      <c r="KP31" s="81"/>
      <c r="KQ31" s="81"/>
      <c r="KR31" s="81"/>
      <c r="KS31" s="81"/>
      <c r="KT31" s="81"/>
      <c r="KU31" s="81"/>
      <c r="KV31" s="81"/>
      <c r="KW31" s="81"/>
      <c r="KX31" s="81"/>
      <c r="KY31" s="81"/>
      <c r="KZ31" s="81"/>
      <c r="LA31" s="81"/>
      <c r="LB31" s="81"/>
      <c r="LC31" s="81"/>
      <c r="LD31" s="81"/>
      <c r="LE31" s="81"/>
      <c r="LF31" s="81"/>
      <c r="LG31" s="82"/>
      <c r="LH31" s="80">
        <f>データ!DN7</f>
        <v>82.9</v>
      </c>
      <c r="LI31" s="81"/>
      <c r="LJ31" s="81"/>
      <c r="LK31" s="81"/>
      <c r="LL31" s="81"/>
      <c r="LM31" s="81"/>
      <c r="LN31" s="81"/>
      <c r="LO31" s="81"/>
      <c r="LP31" s="81"/>
      <c r="LQ31" s="81"/>
      <c r="LR31" s="81"/>
      <c r="LS31" s="81"/>
      <c r="LT31" s="81"/>
      <c r="LU31" s="81"/>
      <c r="LV31" s="81"/>
      <c r="LW31" s="81"/>
      <c r="LX31" s="81"/>
      <c r="LY31" s="81"/>
      <c r="LZ31" s="82"/>
      <c r="MA31" s="80">
        <f>データ!DO7</f>
        <v>75.7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142.1</v>
      </c>
      <c r="V32" s="110"/>
      <c r="W32" s="110"/>
      <c r="X32" s="110"/>
      <c r="Y32" s="110"/>
      <c r="Z32" s="110"/>
      <c r="AA32" s="110"/>
      <c r="AB32" s="110"/>
      <c r="AC32" s="110"/>
      <c r="AD32" s="110"/>
      <c r="AE32" s="110"/>
      <c r="AF32" s="110"/>
      <c r="AG32" s="110"/>
      <c r="AH32" s="110"/>
      <c r="AI32" s="110"/>
      <c r="AJ32" s="110"/>
      <c r="AK32" s="110"/>
      <c r="AL32" s="110"/>
      <c r="AM32" s="110"/>
      <c r="AN32" s="110">
        <f>データ!AE7</f>
        <v>135.1</v>
      </c>
      <c r="AO32" s="110"/>
      <c r="AP32" s="110"/>
      <c r="AQ32" s="110"/>
      <c r="AR32" s="110"/>
      <c r="AS32" s="110"/>
      <c r="AT32" s="110"/>
      <c r="AU32" s="110"/>
      <c r="AV32" s="110"/>
      <c r="AW32" s="110"/>
      <c r="AX32" s="110"/>
      <c r="AY32" s="110"/>
      <c r="AZ32" s="110"/>
      <c r="BA32" s="110"/>
      <c r="BB32" s="110"/>
      <c r="BC32" s="110"/>
      <c r="BD32" s="110"/>
      <c r="BE32" s="110"/>
      <c r="BF32" s="110"/>
      <c r="BG32" s="110">
        <f>データ!AF7</f>
        <v>153.30000000000001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137.6</v>
      </c>
      <c r="CA32" s="110"/>
      <c r="CB32" s="110"/>
      <c r="CC32" s="110"/>
      <c r="CD32" s="110"/>
      <c r="CE32" s="110"/>
      <c r="CF32" s="110"/>
      <c r="CG32" s="110"/>
      <c r="CH32" s="110"/>
      <c r="CI32" s="110"/>
      <c r="CJ32" s="110"/>
      <c r="CK32" s="110"/>
      <c r="CL32" s="110"/>
      <c r="CM32" s="110"/>
      <c r="CN32" s="110"/>
      <c r="CO32" s="110"/>
      <c r="CP32" s="110"/>
      <c r="CQ32" s="110"/>
      <c r="CR32" s="110"/>
      <c r="CS32" s="110">
        <f>データ!AH7</f>
        <v>127.8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4.5999999999999996</v>
      </c>
      <c r="FF32" s="110"/>
      <c r="FG32" s="110"/>
      <c r="FH32" s="110"/>
      <c r="FI32" s="110"/>
      <c r="FJ32" s="110"/>
      <c r="FK32" s="110"/>
      <c r="FL32" s="110"/>
      <c r="FM32" s="110"/>
      <c r="FN32" s="110"/>
      <c r="FO32" s="110"/>
      <c r="FP32" s="110"/>
      <c r="FQ32" s="110"/>
      <c r="FR32" s="110"/>
      <c r="FS32" s="110"/>
      <c r="FT32" s="110"/>
      <c r="FU32" s="110"/>
      <c r="FV32" s="110"/>
      <c r="FW32" s="110"/>
      <c r="FX32" s="110">
        <f>データ!AQ7</f>
        <v>3.9</v>
      </c>
      <c r="FY32" s="110"/>
      <c r="FZ32" s="110"/>
      <c r="GA32" s="110"/>
      <c r="GB32" s="110"/>
      <c r="GC32" s="110"/>
      <c r="GD32" s="110"/>
      <c r="GE32" s="110"/>
      <c r="GF32" s="110"/>
      <c r="GG32" s="110"/>
      <c r="GH32" s="110"/>
      <c r="GI32" s="110"/>
      <c r="GJ32" s="110"/>
      <c r="GK32" s="110"/>
      <c r="GL32" s="110"/>
      <c r="GM32" s="110"/>
      <c r="GN32" s="110"/>
      <c r="GO32" s="110"/>
      <c r="GP32" s="110"/>
      <c r="GQ32" s="110">
        <f>データ!AR7</f>
        <v>4.2</v>
      </c>
      <c r="GR32" s="110"/>
      <c r="GS32" s="110"/>
      <c r="GT32" s="110"/>
      <c r="GU32" s="110"/>
      <c r="GV32" s="110"/>
      <c r="GW32" s="110"/>
      <c r="GX32" s="110"/>
      <c r="GY32" s="110"/>
      <c r="GZ32" s="110"/>
      <c r="HA32" s="110"/>
      <c r="HB32" s="110"/>
      <c r="HC32" s="110"/>
      <c r="HD32" s="110"/>
      <c r="HE32" s="110"/>
      <c r="HF32" s="110"/>
      <c r="HG32" s="110"/>
      <c r="HH32" s="110"/>
      <c r="HI32" s="110"/>
      <c r="HJ32" s="110">
        <f>データ!AS7</f>
        <v>6.6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168.2</v>
      </c>
      <c r="JD32" s="81"/>
      <c r="JE32" s="81"/>
      <c r="JF32" s="81"/>
      <c r="JG32" s="81"/>
      <c r="JH32" s="81"/>
      <c r="JI32" s="81"/>
      <c r="JJ32" s="81"/>
      <c r="JK32" s="81"/>
      <c r="JL32" s="81"/>
      <c r="JM32" s="81"/>
      <c r="JN32" s="81"/>
      <c r="JO32" s="81"/>
      <c r="JP32" s="81"/>
      <c r="JQ32" s="81"/>
      <c r="JR32" s="81"/>
      <c r="JS32" s="81"/>
      <c r="JT32" s="81"/>
      <c r="JU32" s="82"/>
      <c r="JV32" s="80">
        <f>データ!DQ7</f>
        <v>165.8</v>
      </c>
      <c r="JW32" s="81"/>
      <c r="JX32" s="81"/>
      <c r="JY32" s="81"/>
      <c r="JZ32" s="81"/>
      <c r="KA32" s="81"/>
      <c r="KB32" s="81"/>
      <c r="KC32" s="81"/>
      <c r="KD32" s="81"/>
      <c r="KE32" s="81"/>
      <c r="KF32" s="81"/>
      <c r="KG32" s="81"/>
      <c r="KH32" s="81"/>
      <c r="KI32" s="81"/>
      <c r="KJ32" s="81"/>
      <c r="KK32" s="81"/>
      <c r="KL32" s="81"/>
      <c r="KM32" s="81"/>
      <c r="KN32" s="82"/>
      <c r="KO32" s="80">
        <f>データ!DR7</f>
        <v>164.3</v>
      </c>
      <c r="KP32" s="81"/>
      <c r="KQ32" s="81"/>
      <c r="KR32" s="81"/>
      <c r="KS32" s="81"/>
      <c r="KT32" s="81"/>
      <c r="KU32" s="81"/>
      <c r="KV32" s="81"/>
      <c r="KW32" s="81"/>
      <c r="KX32" s="81"/>
      <c r="KY32" s="81"/>
      <c r="KZ32" s="81"/>
      <c r="LA32" s="81"/>
      <c r="LB32" s="81"/>
      <c r="LC32" s="81"/>
      <c r="LD32" s="81"/>
      <c r="LE32" s="81"/>
      <c r="LF32" s="81"/>
      <c r="LG32" s="82"/>
      <c r="LH32" s="80">
        <f>データ!DS7</f>
        <v>158</v>
      </c>
      <c r="LI32" s="81"/>
      <c r="LJ32" s="81"/>
      <c r="LK32" s="81"/>
      <c r="LL32" s="81"/>
      <c r="LM32" s="81"/>
      <c r="LN32" s="81"/>
      <c r="LO32" s="81"/>
      <c r="LP32" s="81"/>
      <c r="LQ32" s="81"/>
      <c r="LR32" s="81"/>
      <c r="LS32" s="81"/>
      <c r="LT32" s="81"/>
      <c r="LU32" s="81"/>
      <c r="LV32" s="81"/>
      <c r="LW32" s="81"/>
      <c r="LX32" s="81"/>
      <c r="LY32" s="81"/>
      <c r="LZ32" s="82"/>
      <c r="MA32" s="80">
        <f>データ!DT7</f>
        <v>131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46.9</v>
      </c>
      <c r="EM52" s="110"/>
      <c r="EN52" s="110"/>
      <c r="EO52" s="110"/>
      <c r="EP52" s="110"/>
      <c r="EQ52" s="110"/>
      <c r="ER52" s="110"/>
      <c r="ES52" s="110"/>
      <c r="ET52" s="110"/>
      <c r="EU52" s="110"/>
      <c r="EV52" s="110"/>
      <c r="EW52" s="110"/>
      <c r="EX52" s="110"/>
      <c r="EY52" s="110"/>
      <c r="EZ52" s="110"/>
      <c r="FA52" s="110"/>
      <c r="FB52" s="110"/>
      <c r="FC52" s="110"/>
      <c r="FD52" s="110"/>
      <c r="FE52" s="110">
        <f>データ!BG7</f>
        <v>7.4</v>
      </c>
      <c r="FF52" s="110"/>
      <c r="FG52" s="110"/>
      <c r="FH52" s="110"/>
      <c r="FI52" s="110"/>
      <c r="FJ52" s="110"/>
      <c r="FK52" s="110"/>
      <c r="FL52" s="110"/>
      <c r="FM52" s="110"/>
      <c r="FN52" s="110"/>
      <c r="FO52" s="110"/>
      <c r="FP52" s="110"/>
      <c r="FQ52" s="110"/>
      <c r="FR52" s="110"/>
      <c r="FS52" s="110"/>
      <c r="FT52" s="110"/>
      <c r="FU52" s="110"/>
      <c r="FV52" s="110"/>
      <c r="FW52" s="110"/>
      <c r="FX52" s="110">
        <f>データ!BH7</f>
        <v>-2</v>
      </c>
      <c r="FY52" s="110"/>
      <c r="FZ52" s="110"/>
      <c r="GA52" s="110"/>
      <c r="GB52" s="110"/>
      <c r="GC52" s="110"/>
      <c r="GD52" s="110"/>
      <c r="GE52" s="110"/>
      <c r="GF52" s="110"/>
      <c r="GG52" s="110"/>
      <c r="GH52" s="110"/>
      <c r="GI52" s="110"/>
      <c r="GJ52" s="110"/>
      <c r="GK52" s="110"/>
      <c r="GL52" s="110"/>
      <c r="GM52" s="110"/>
      <c r="GN52" s="110"/>
      <c r="GO52" s="110"/>
      <c r="GP52" s="110"/>
      <c r="GQ52" s="110">
        <f>データ!BI7</f>
        <v>6.6</v>
      </c>
      <c r="GR52" s="110"/>
      <c r="GS52" s="110"/>
      <c r="GT52" s="110"/>
      <c r="GU52" s="110"/>
      <c r="GV52" s="110"/>
      <c r="GW52" s="110"/>
      <c r="GX52" s="110"/>
      <c r="GY52" s="110"/>
      <c r="GZ52" s="110"/>
      <c r="HA52" s="110"/>
      <c r="HB52" s="110"/>
      <c r="HC52" s="110"/>
      <c r="HD52" s="110"/>
      <c r="HE52" s="110"/>
      <c r="HF52" s="110"/>
      <c r="HG52" s="110"/>
      <c r="HH52" s="110"/>
      <c r="HI52" s="110"/>
      <c r="HJ52" s="110">
        <f>データ!BJ7</f>
        <v>22.9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13013</v>
      </c>
      <c r="JD52" s="106"/>
      <c r="JE52" s="106"/>
      <c r="JF52" s="106"/>
      <c r="JG52" s="106"/>
      <c r="JH52" s="106"/>
      <c r="JI52" s="106"/>
      <c r="JJ52" s="106"/>
      <c r="JK52" s="106"/>
      <c r="JL52" s="106"/>
      <c r="JM52" s="106"/>
      <c r="JN52" s="106"/>
      <c r="JO52" s="106"/>
      <c r="JP52" s="106"/>
      <c r="JQ52" s="106"/>
      <c r="JR52" s="106"/>
      <c r="JS52" s="106"/>
      <c r="JT52" s="106"/>
      <c r="JU52" s="106"/>
      <c r="JV52" s="106">
        <f>データ!BR7</f>
        <v>2697</v>
      </c>
      <c r="JW52" s="106"/>
      <c r="JX52" s="106"/>
      <c r="JY52" s="106"/>
      <c r="JZ52" s="106"/>
      <c r="KA52" s="106"/>
      <c r="KB52" s="106"/>
      <c r="KC52" s="106"/>
      <c r="KD52" s="106"/>
      <c r="KE52" s="106"/>
      <c r="KF52" s="106"/>
      <c r="KG52" s="106"/>
      <c r="KH52" s="106"/>
      <c r="KI52" s="106"/>
      <c r="KJ52" s="106"/>
      <c r="KK52" s="106"/>
      <c r="KL52" s="106"/>
      <c r="KM52" s="106"/>
      <c r="KN52" s="106"/>
      <c r="KO52" s="106">
        <f>データ!BS7</f>
        <v>-593</v>
      </c>
      <c r="KP52" s="106"/>
      <c r="KQ52" s="106"/>
      <c r="KR52" s="106"/>
      <c r="KS52" s="106"/>
      <c r="KT52" s="106"/>
      <c r="KU52" s="106"/>
      <c r="KV52" s="106"/>
      <c r="KW52" s="106"/>
      <c r="KX52" s="106"/>
      <c r="KY52" s="106"/>
      <c r="KZ52" s="106"/>
      <c r="LA52" s="106"/>
      <c r="LB52" s="106"/>
      <c r="LC52" s="106"/>
      <c r="LD52" s="106"/>
      <c r="LE52" s="106"/>
      <c r="LF52" s="106"/>
      <c r="LG52" s="106"/>
      <c r="LH52" s="106">
        <f>データ!BT7</f>
        <v>2078</v>
      </c>
      <c r="LI52" s="106"/>
      <c r="LJ52" s="106"/>
      <c r="LK52" s="106"/>
      <c r="LL52" s="106"/>
      <c r="LM52" s="106"/>
      <c r="LN52" s="106"/>
      <c r="LO52" s="106"/>
      <c r="LP52" s="106"/>
      <c r="LQ52" s="106"/>
      <c r="LR52" s="106"/>
      <c r="LS52" s="106"/>
      <c r="LT52" s="106"/>
      <c r="LU52" s="106"/>
      <c r="LV52" s="106"/>
      <c r="LW52" s="106"/>
      <c r="LX52" s="106"/>
      <c r="LY52" s="106"/>
      <c r="LZ52" s="106"/>
      <c r="MA52" s="106">
        <f>データ!BU7</f>
        <v>6057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42</v>
      </c>
      <c r="V53" s="106"/>
      <c r="W53" s="106"/>
      <c r="X53" s="106"/>
      <c r="Y53" s="106"/>
      <c r="Z53" s="106"/>
      <c r="AA53" s="106"/>
      <c r="AB53" s="106"/>
      <c r="AC53" s="106"/>
      <c r="AD53" s="106"/>
      <c r="AE53" s="106"/>
      <c r="AF53" s="106"/>
      <c r="AG53" s="106"/>
      <c r="AH53" s="106"/>
      <c r="AI53" s="106"/>
      <c r="AJ53" s="106"/>
      <c r="AK53" s="106"/>
      <c r="AL53" s="106"/>
      <c r="AM53" s="106"/>
      <c r="AN53" s="106">
        <f>データ!BA7</f>
        <v>45</v>
      </c>
      <c r="AO53" s="106"/>
      <c r="AP53" s="106"/>
      <c r="AQ53" s="106"/>
      <c r="AR53" s="106"/>
      <c r="AS53" s="106"/>
      <c r="AT53" s="106"/>
      <c r="AU53" s="106"/>
      <c r="AV53" s="106"/>
      <c r="AW53" s="106"/>
      <c r="AX53" s="106"/>
      <c r="AY53" s="106"/>
      <c r="AZ53" s="106"/>
      <c r="BA53" s="106"/>
      <c r="BB53" s="106"/>
      <c r="BC53" s="106"/>
      <c r="BD53" s="106"/>
      <c r="BE53" s="106"/>
      <c r="BF53" s="106"/>
      <c r="BG53" s="106">
        <f>データ!BB7</f>
        <v>47</v>
      </c>
      <c r="BH53" s="106"/>
      <c r="BI53" s="106"/>
      <c r="BJ53" s="106"/>
      <c r="BK53" s="106"/>
      <c r="BL53" s="106"/>
      <c r="BM53" s="106"/>
      <c r="BN53" s="106"/>
      <c r="BO53" s="106"/>
      <c r="BP53" s="106"/>
      <c r="BQ53" s="106"/>
      <c r="BR53" s="106"/>
      <c r="BS53" s="106"/>
      <c r="BT53" s="106"/>
      <c r="BU53" s="106"/>
      <c r="BV53" s="106"/>
      <c r="BW53" s="106"/>
      <c r="BX53" s="106"/>
      <c r="BY53" s="106"/>
      <c r="BZ53" s="106">
        <f>データ!BC7</f>
        <v>46</v>
      </c>
      <c r="CA53" s="106"/>
      <c r="CB53" s="106"/>
      <c r="CC53" s="106"/>
      <c r="CD53" s="106"/>
      <c r="CE53" s="106"/>
      <c r="CF53" s="106"/>
      <c r="CG53" s="106"/>
      <c r="CH53" s="106"/>
      <c r="CI53" s="106"/>
      <c r="CJ53" s="106"/>
      <c r="CK53" s="106"/>
      <c r="CL53" s="106"/>
      <c r="CM53" s="106"/>
      <c r="CN53" s="106"/>
      <c r="CO53" s="106"/>
      <c r="CP53" s="106"/>
      <c r="CQ53" s="106"/>
      <c r="CR53" s="106"/>
      <c r="CS53" s="106">
        <f>データ!BD7</f>
        <v>67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14.1</v>
      </c>
      <c r="EM53" s="110"/>
      <c r="EN53" s="110"/>
      <c r="EO53" s="110"/>
      <c r="EP53" s="110"/>
      <c r="EQ53" s="110"/>
      <c r="ER53" s="110"/>
      <c r="ES53" s="110"/>
      <c r="ET53" s="110"/>
      <c r="EU53" s="110"/>
      <c r="EV53" s="110"/>
      <c r="EW53" s="110"/>
      <c r="EX53" s="110"/>
      <c r="EY53" s="110"/>
      <c r="EZ53" s="110"/>
      <c r="FA53" s="110"/>
      <c r="FB53" s="110"/>
      <c r="FC53" s="110"/>
      <c r="FD53" s="110"/>
      <c r="FE53" s="110">
        <f>データ!BL7</f>
        <v>5.4</v>
      </c>
      <c r="FF53" s="110"/>
      <c r="FG53" s="110"/>
      <c r="FH53" s="110"/>
      <c r="FI53" s="110"/>
      <c r="FJ53" s="110"/>
      <c r="FK53" s="110"/>
      <c r="FL53" s="110"/>
      <c r="FM53" s="110"/>
      <c r="FN53" s="110"/>
      <c r="FO53" s="110"/>
      <c r="FP53" s="110"/>
      <c r="FQ53" s="110"/>
      <c r="FR53" s="110"/>
      <c r="FS53" s="110"/>
      <c r="FT53" s="110"/>
      <c r="FU53" s="110"/>
      <c r="FV53" s="110"/>
      <c r="FW53" s="110"/>
      <c r="FX53" s="110">
        <f>データ!BM7</f>
        <v>0.3</v>
      </c>
      <c r="FY53" s="110"/>
      <c r="FZ53" s="110"/>
      <c r="GA53" s="110"/>
      <c r="GB53" s="110"/>
      <c r="GC53" s="110"/>
      <c r="GD53" s="110"/>
      <c r="GE53" s="110"/>
      <c r="GF53" s="110"/>
      <c r="GG53" s="110"/>
      <c r="GH53" s="110"/>
      <c r="GI53" s="110"/>
      <c r="GJ53" s="110"/>
      <c r="GK53" s="110"/>
      <c r="GL53" s="110"/>
      <c r="GM53" s="110"/>
      <c r="GN53" s="110"/>
      <c r="GO53" s="110"/>
      <c r="GP53" s="110"/>
      <c r="GQ53" s="110">
        <f>データ!BN7</f>
        <v>-8.8000000000000007</v>
      </c>
      <c r="GR53" s="110"/>
      <c r="GS53" s="110"/>
      <c r="GT53" s="110"/>
      <c r="GU53" s="110"/>
      <c r="GV53" s="110"/>
      <c r="GW53" s="110"/>
      <c r="GX53" s="110"/>
      <c r="GY53" s="110"/>
      <c r="GZ53" s="110"/>
      <c r="HA53" s="110"/>
      <c r="HB53" s="110"/>
      <c r="HC53" s="110"/>
      <c r="HD53" s="110"/>
      <c r="HE53" s="110"/>
      <c r="HF53" s="110"/>
      <c r="HG53" s="110"/>
      <c r="HH53" s="110"/>
      <c r="HI53" s="110"/>
      <c r="HJ53" s="110">
        <f>データ!BO7</f>
        <v>-26.1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20639</v>
      </c>
      <c r="JD53" s="106"/>
      <c r="JE53" s="106"/>
      <c r="JF53" s="106"/>
      <c r="JG53" s="106"/>
      <c r="JH53" s="106"/>
      <c r="JI53" s="106"/>
      <c r="JJ53" s="106"/>
      <c r="JK53" s="106"/>
      <c r="JL53" s="106"/>
      <c r="JM53" s="106"/>
      <c r="JN53" s="106"/>
      <c r="JO53" s="106"/>
      <c r="JP53" s="106"/>
      <c r="JQ53" s="106"/>
      <c r="JR53" s="106"/>
      <c r="JS53" s="106"/>
      <c r="JT53" s="106"/>
      <c r="JU53" s="106"/>
      <c r="JV53" s="106">
        <f>データ!BW7</f>
        <v>17398</v>
      </c>
      <c r="JW53" s="106"/>
      <c r="JX53" s="106"/>
      <c r="JY53" s="106"/>
      <c r="JZ53" s="106"/>
      <c r="KA53" s="106"/>
      <c r="KB53" s="106"/>
      <c r="KC53" s="106"/>
      <c r="KD53" s="106"/>
      <c r="KE53" s="106"/>
      <c r="KF53" s="106"/>
      <c r="KG53" s="106"/>
      <c r="KH53" s="106"/>
      <c r="KI53" s="106"/>
      <c r="KJ53" s="106"/>
      <c r="KK53" s="106"/>
      <c r="KL53" s="106"/>
      <c r="KM53" s="106"/>
      <c r="KN53" s="106"/>
      <c r="KO53" s="106">
        <f>データ!BX7</f>
        <v>17894</v>
      </c>
      <c r="KP53" s="106"/>
      <c r="KQ53" s="106"/>
      <c r="KR53" s="106"/>
      <c r="KS53" s="106"/>
      <c r="KT53" s="106"/>
      <c r="KU53" s="106"/>
      <c r="KV53" s="106"/>
      <c r="KW53" s="106"/>
      <c r="KX53" s="106"/>
      <c r="KY53" s="106"/>
      <c r="KZ53" s="106"/>
      <c r="LA53" s="106"/>
      <c r="LB53" s="106"/>
      <c r="LC53" s="106"/>
      <c r="LD53" s="106"/>
      <c r="LE53" s="106"/>
      <c r="LF53" s="106"/>
      <c r="LG53" s="106"/>
      <c r="LH53" s="106">
        <f>データ!BY7</f>
        <v>5568</v>
      </c>
      <c r="LI53" s="106"/>
      <c r="LJ53" s="106"/>
      <c r="LK53" s="106"/>
      <c r="LL53" s="106"/>
      <c r="LM53" s="106"/>
      <c r="LN53" s="106"/>
      <c r="LO53" s="106"/>
      <c r="LP53" s="106"/>
      <c r="LQ53" s="106"/>
      <c r="LR53" s="106"/>
      <c r="LS53" s="106"/>
      <c r="LT53" s="106"/>
      <c r="LU53" s="106"/>
      <c r="LV53" s="106"/>
      <c r="LW53" s="106"/>
      <c r="LX53" s="106"/>
      <c r="LY53" s="106"/>
      <c r="LZ53" s="106"/>
      <c r="MA53" s="106">
        <f>データ!BZ7</f>
        <v>2220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570340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578259</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151.5</v>
      </c>
      <c r="KB78" s="81"/>
      <c r="KC78" s="81"/>
      <c r="KD78" s="81"/>
      <c r="KE78" s="81"/>
      <c r="KF78" s="81"/>
      <c r="KG78" s="81"/>
      <c r="KH78" s="81"/>
      <c r="KI78" s="81"/>
      <c r="KJ78" s="81"/>
      <c r="KK78" s="81"/>
      <c r="KL78" s="81"/>
      <c r="KM78" s="81"/>
      <c r="KN78" s="81"/>
      <c r="KO78" s="82"/>
      <c r="KP78" s="80">
        <f>データ!DF7</f>
        <v>137.6</v>
      </c>
      <c r="KQ78" s="81"/>
      <c r="KR78" s="81"/>
      <c r="KS78" s="81"/>
      <c r="KT78" s="81"/>
      <c r="KU78" s="81"/>
      <c r="KV78" s="81"/>
      <c r="KW78" s="81"/>
      <c r="KX78" s="81"/>
      <c r="KY78" s="81"/>
      <c r="KZ78" s="81"/>
      <c r="LA78" s="81"/>
      <c r="LB78" s="81"/>
      <c r="LC78" s="81"/>
      <c r="LD78" s="82"/>
      <c r="LE78" s="80">
        <f>データ!DG7</f>
        <v>112.5</v>
      </c>
      <c r="LF78" s="81"/>
      <c r="LG78" s="81"/>
      <c r="LH78" s="81"/>
      <c r="LI78" s="81"/>
      <c r="LJ78" s="81"/>
      <c r="LK78" s="81"/>
      <c r="LL78" s="81"/>
      <c r="LM78" s="81"/>
      <c r="LN78" s="81"/>
      <c r="LO78" s="81"/>
      <c r="LP78" s="81"/>
      <c r="LQ78" s="81"/>
      <c r="LR78" s="81"/>
      <c r="LS78" s="82"/>
      <c r="LT78" s="80">
        <f>データ!DH7</f>
        <v>119</v>
      </c>
      <c r="LU78" s="81"/>
      <c r="LV78" s="81"/>
      <c r="LW78" s="81"/>
      <c r="LX78" s="81"/>
      <c r="LY78" s="81"/>
      <c r="LZ78" s="81"/>
      <c r="MA78" s="81"/>
      <c r="MB78" s="81"/>
      <c r="MC78" s="81"/>
      <c r="MD78" s="81"/>
      <c r="ME78" s="81"/>
      <c r="MF78" s="81"/>
      <c r="MG78" s="81"/>
      <c r="MH78" s="82"/>
      <c r="MI78" s="80">
        <f>データ!DI7</f>
        <v>145.19999999999999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tOFNvBBjBdOJViNgeqkW8L8bFa55lDgZZCp7W1O7/Hc/WhgL1hHn3aWYHNZD9qPhD7mx1T+xfUQybT6cTpqvGQ==" saltValue="TzBxQceZSArP7ygs4IzaF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92</v>
      </c>
      <c r="AN5" s="59" t="s">
        <v>93</v>
      </c>
      <c r="AO5" s="59" t="s">
        <v>94</v>
      </c>
      <c r="AP5" s="59" t="s">
        <v>95</v>
      </c>
      <c r="AQ5" s="59" t="s">
        <v>96</v>
      </c>
      <c r="AR5" s="59" t="s">
        <v>97</v>
      </c>
      <c r="AS5" s="59" t="s">
        <v>98</v>
      </c>
      <c r="AT5" s="59" t="s">
        <v>99</v>
      </c>
      <c r="AU5" s="59" t="s">
        <v>100</v>
      </c>
      <c r="AV5" s="59" t="s">
        <v>90</v>
      </c>
      <c r="AW5" s="59" t="s">
        <v>91</v>
      </c>
      <c r="AX5" s="59" t="s">
        <v>92</v>
      </c>
      <c r="AY5" s="59" t="s">
        <v>93</v>
      </c>
      <c r="AZ5" s="59" t="s">
        <v>94</v>
      </c>
      <c r="BA5" s="59" t="s">
        <v>95</v>
      </c>
      <c r="BB5" s="59" t="s">
        <v>96</v>
      </c>
      <c r="BC5" s="59" t="s">
        <v>97</v>
      </c>
      <c r="BD5" s="59" t="s">
        <v>98</v>
      </c>
      <c r="BE5" s="59" t="s">
        <v>99</v>
      </c>
      <c r="BF5" s="59" t="s">
        <v>100</v>
      </c>
      <c r="BG5" s="59" t="s">
        <v>90</v>
      </c>
      <c r="BH5" s="59" t="s">
        <v>101</v>
      </c>
      <c r="BI5" s="59" t="s">
        <v>92</v>
      </c>
      <c r="BJ5" s="59" t="s">
        <v>93</v>
      </c>
      <c r="BK5" s="59" t="s">
        <v>94</v>
      </c>
      <c r="BL5" s="59" t="s">
        <v>95</v>
      </c>
      <c r="BM5" s="59" t="s">
        <v>96</v>
      </c>
      <c r="BN5" s="59" t="s">
        <v>97</v>
      </c>
      <c r="BO5" s="59" t="s">
        <v>98</v>
      </c>
      <c r="BP5" s="59" t="s">
        <v>99</v>
      </c>
      <c r="BQ5" s="59" t="s">
        <v>100</v>
      </c>
      <c r="BR5" s="59" t="s">
        <v>90</v>
      </c>
      <c r="BS5" s="59" t="s">
        <v>91</v>
      </c>
      <c r="BT5" s="59" t="s">
        <v>92</v>
      </c>
      <c r="BU5" s="59" t="s">
        <v>102</v>
      </c>
      <c r="BV5" s="59" t="s">
        <v>94</v>
      </c>
      <c r="BW5" s="59" t="s">
        <v>95</v>
      </c>
      <c r="BX5" s="59" t="s">
        <v>96</v>
      </c>
      <c r="BY5" s="59" t="s">
        <v>97</v>
      </c>
      <c r="BZ5" s="59" t="s">
        <v>98</v>
      </c>
      <c r="CA5" s="59" t="s">
        <v>99</v>
      </c>
      <c r="CB5" s="59" t="s">
        <v>100</v>
      </c>
      <c r="CC5" s="59" t="s">
        <v>90</v>
      </c>
      <c r="CD5" s="59" t="s">
        <v>91</v>
      </c>
      <c r="CE5" s="59" t="s">
        <v>92</v>
      </c>
      <c r="CF5" s="59" t="s">
        <v>93</v>
      </c>
      <c r="CG5" s="59" t="s">
        <v>94</v>
      </c>
      <c r="CH5" s="59" t="s">
        <v>95</v>
      </c>
      <c r="CI5" s="59" t="s">
        <v>96</v>
      </c>
      <c r="CJ5" s="59" t="s">
        <v>97</v>
      </c>
      <c r="CK5" s="59" t="s">
        <v>98</v>
      </c>
      <c r="CL5" s="59" t="s">
        <v>99</v>
      </c>
      <c r="CM5" s="153"/>
      <c r="CN5" s="153"/>
      <c r="CO5" s="59" t="s">
        <v>100</v>
      </c>
      <c r="CP5" s="59" t="s">
        <v>103</v>
      </c>
      <c r="CQ5" s="59" t="s">
        <v>91</v>
      </c>
      <c r="CR5" s="59" t="s">
        <v>104</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100</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105</v>
      </c>
      <c r="B6" s="60">
        <f>B8</f>
        <v>2020</v>
      </c>
      <c r="C6" s="60">
        <f t="shared" ref="C6:X6" si="1">C8</f>
        <v>232025</v>
      </c>
      <c r="D6" s="60">
        <f t="shared" si="1"/>
        <v>47</v>
      </c>
      <c r="E6" s="60">
        <f t="shared" si="1"/>
        <v>14</v>
      </c>
      <c r="F6" s="60">
        <f t="shared" si="1"/>
        <v>0</v>
      </c>
      <c r="G6" s="60">
        <f t="shared" si="1"/>
        <v>1</v>
      </c>
      <c r="H6" s="60" t="str">
        <f>SUBSTITUTE(H8,"　","")</f>
        <v>愛知県岡崎市</v>
      </c>
      <c r="I6" s="60" t="str">
        <f t="shared" si="1"/>
        <v>篭田公園地下駐車場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 届出駐車場</v>
      </c>
      <c r="Q6" s="62" t="str">
        <f t="shared" si="1"/>
        <v>地下式</v>
      </c>
      <c r="R6" s="63">
        <f t="shared" si="1"/>
        <v>40</v>
      </c>
      <c r="S6" s="62" t="str">
        <f t="shared" si="1"/>
        <v>公共施設</v>
      </c>
      <c r="T6" s="62" t="str">
        <f t="shared" si="1"/>
        <v>無</v>
      </c>
      <c r="U6" s="63">
        <f t="shared" si="1"/>
        <v>7780</v>
      </c>
      <c r="V6" s="63">
        <f t="shared" si="1"/>
        <v>210</v>
      </c>
      <c r="W6" s="63">
        <f t="shared" si="1"/>
        <v>200</v>
      </c>
      <c r="X6" s="62" t="str">
        <f t="shared" si="1"/>
        <v>利用料金制</v>
      </c>
      <c r="Y6" s="64">
        <f>IF(Y8="-",NA(),Y8)</f>
        <v>162.9</v>
      </c>
      <c r="Z6" s="64">
        <f t="shared" ref="Z6:AH6" si="2">IF(Z8="-",NA(),Z8)</f>
        <v>108.6</v>
      </c>
      <c r="AA6" s="64">
        <f t="shared" si="2"/>
        <v>98.1</v>
      </c>
      <c r="AB6" s="64">
        <f t="shared" si="2"/>
        <v>107.1</v>
      </c>
      <c r="AC6" s="64">
        <f t="shared" si="2"/>
        <v>129.80000000000001</v>
      </c>
      <c r="AD6" s="64">
        <f t="shared" si="2"/>
        <v>142.1</v>
      </c>
      <c r="AE6" s="64">
        <f t="shared" si="2"/>
        <v>135.1</v>
      </c>
      <c r="AF6" s="64">
        <f t="shared" si="2"/>
        <v>153.30000000000001</v>
      </c>
      <c r="AG6" s="64">
        <f t="shared" si="2"/>
        <v>137.6</v>
      </c>
      <c r="AH6" s="64">
        <f t="shared" si="2"/>
        <v>127.8</v>
      </c>
      <c r="AI6" s="61" t="str">
        <f>IF(AI8="-","",IF(AI8="-","【-】","【"&amp;SUBSTITUTE(TEXT(AI8,"#,##0.0"),"-","△")&amp;"】"))</f>
        <v>【630.7】</v>
      </c>
      <c r="AJ6" s="64">
        <f>IF(AJ8="-",NA(),AJ8)</f>
        <v>0</v>
      </c>
      <c r="AK6" s="64">
        <f t="shared" ref="AK6:AS6" si="3">IF(AK8="-",NA(),AK8)</f>
        <v>0</v>
      </c>
      <c r="AL6" s="64">
        <f t="shared" si="3"/>
        <v>0</v>
      </c>
      <c r="AM6" s="64">
        <f t="shared" si="3"/>
        <v>0</v>
      </c>
      <c r="AN6" s="64">
        <f t="shared" si="3"/>
        <v>0</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0</v>
      </c>
      <c r="AV6" s="65">
        <f t="shared" ref="AV6:BD6" si="4">IF(AV8="-",NA(),AV8)</f>
        <v>0</v>
      </c>
      <c r="AW6" s="65">
        <f t="shared" si="4"/>
        <v>0</v>
      </c>
      <c r="AX6" s="65">
        <f t="shared" si="4"/>
        <v>0</v>
      </c>
      <c r="AY6" s="65">
        <f t="shared" si="4"/>
        <v>0</v>
      </c>
      <c r="AZ6" s="65">
        <f t="shared" si="4"/>
        <v>42</v>
      </c>
      <c r="BA6" s="65">
        <f t="shared" si="4"/>
        <v>45</v>
      </c>
      <c r="BB6" s="65">
        <f t="shared" si="4"/>
        <v>47</v>
      </c>
      <c r="BC6" s="65">
        <f t="shared" si="4"/>
        <v>46</v>
      </c>
      <c r="BD6" s="65">
        <f t="shared" si="4"/>
        <v>67</v>
      </c>
      <c r="BE6" s="63" t="str">
        <f>IF(BE8="-","",IF(BE8="-","【-】","【"&amp;SUBSTITUTE(TEXT(BE8,"#,##0"),"-","△")&amp;"】"))</f>
        <v>【2,345】</v>
      </c>
      <c r="BF6" s="64">
        <f>IF(BF8="-",NA(),BF8)</f>
        <v>46.9</v>
      </c>
      <c r="BG6" s="64">
        <f t="shared" ref="BG6:BO6" si="5">IF(BG8="-",NA(),BG8)</f>
        <v>7.4</v>
      </c>
      <c r="BH6" s="64">
        <f t="shared" si="5"/>
        <v>-2</v>
      </c>
      <c r="BI6" s="64">
        <f t="shared" si="5"/>
        <v>6.6</v>
      </c>
      <c r="BJ6" s="64">
        <f t="shared" si="5"/>
        <v>22.9</v>
      </c>
      <c r="BK6" s="64">
        <f t="shared" si="5"/>
        <v>14.1</v>
      </c>
      <c r="BL6" s="64">
        <f t="shared" si="5"/>
        <v>5.4</v>
      </c>
      <c r="BM6" s="64">
        <f t="shared" si="5"/>
        <v>0.3</v>
      </c>
      <c r="BN6" s="64">
        <f t="shared" si="5"/>
        <v>-8.8000000000000007</v>
      </c>
      <c r="BO6" s="64">
        <f t="shared" si="5"/>
        <v>-26.1</v>
      </c>
      <c r="BP6" s="61" t="str">
        <f>IF(BP8="-","",IF(BP8="-","【-】","【"&amp;SUBSTITUTE(TEXT(BP8,"#,##0.0"),"-","△")&amp;"】"))</f>
        <v>【△65.9】</v>
      </c>
      <c r="BQ6" s="65">
        <f>IF(BQ8="-",NA(),BQ8)</f>
        <v>13013</v>
      </c>
      <c r="BR6" s="65">
        <f t="shared" ref="BR6:BZ6" si="6">IF(BR8="-",NA(),BR8)</f>
        <v>2697</v>
      </c>
      <c r="BS6" s="65">
        <f t="shared" si="6"/>
        <v>-593</v>
      </c>
      <c r="BT6" s="65">
        <f t="shared" si="6"/>
        <v>2078</v>
      </c>
      <c r="BU6" s="65">
        <f t="shared" si="6"/>
        <v>6057</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106</v>
      </c>
      <c r="CM6" s="63">
        <f t="shared" ref="CM6:CN6" si="7">CM8</f>
        <v>570340</v>
      </c>
      <c r="CN6" s="63">
        <f t="shared" si="7"/>
        <v>578259</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151.5</v>
      </c>
      <c r="DF6" s="64">
        <f t="shared" si="8"/>
        <v>137.6</v>
      </c>
      <c r="DG6" s="64">
        <f t="shared" si="8"/>
        <v>112.5</v>
      </c>
      <c r="DH6" s="64">
        <f t="shared" si="8"/>
        <v>119</v>
      </c>
      <c r="DI6" s="64">
        <f t="shared" si="8"/>
        <v>145.19999999999999</v>
      </c>
      <c r="DJ6" s="61" t="str">
        <f>IF(DJ8="-","",IF(DJ8="-","【-】","【"&amp;SUBSTITUTE(TEXT(DJ8,"#,##0.0"),"-","△")&amp;"】"))</f>
        <v>【183.4】</v>
      </c>
      <c r="DK6" s="64">
        <f>IF(DK8="-",NA(),DK8)</f>
        <v>91.9</v>
      </c>
      <c r="DL6" s="64">
        <f t="shared" ref="DL6:DT6" si="9">IF(DL8="-",NA(),DL8)</f>
        <v>81</v>
      </c>
      <c r="DM6" s="64">
        <f t="shared" si="9"/>
        <v>78.599999999999994</v>
      </c>
      <c r="DN6" s="64">
        <f t="shared" si="9"/>
        <v>82.9</v>
      </c>
      <c r="DO6" s="64">
        <f t="shared" si="9"/>
        <v>75.7</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15">
      <c r="A7" s="49" t="s">
        <v>107</v>
      </c>
      <c r="B7" s="60">
        <f t="shared" ref="B7:X7" si="10">B8</f>
        <v>2020</v>
      </c>
      <c r="C7" s="60">
        <f t="shared" si="10"/>
        <v>232025</v>
      </c>
      <c r="D7" s="60">
        <f t="shared" si="10"/>
        <v>47</v>
      </c>
      <c r="E7" s="60">
        <f t="shared" si="10"/>
        <v>14</v>
      </c>
      <c r="F7" s="60">
        <f t="shared" si="10"/>
        <v>0</v>
      </c>
      <c r="G7" s="60">
        <f t="shared" si="10"/>
        <v>1</v>
      </c>
      <c r="H7" s="60" t="str">
        <f t="shared" si="10"/>
        <v>愛知県　岡崎市</v>
      </c>
      <c r="I7" s="60" t="str">
        <f t="shared" si="10"/>
        <v>篭田公園地下駐車場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 届出駐車場</v>
      </c>
      <c r="Q7" s="62" t="str">
        <f t="shared" si="10"/>
        <v>地下式</v>
      </c>
      <c r="R7" s="63">
        <f t="shared" si="10"/>
        <v>40</v>
      </c>
      <c r="S7" s="62" t="str">
        <f t="shared" si="10"/>
        <v>公共施設</v>
      </c>
      <c r="T7" s="62" t="str">
        <f t="shared" si="10"/>
        <v>無</v>
      </c>
      <c r="U7" s="63">
        <f t="shared" si="10"/>
        <v>7780</v>
      </c>
      <c r="V7" s="63">
        <f t="shared" si="10"/>
        <v>210</v>
      </c>
      <c r="W7" s="63">
        <f t="shared" si="10"/>
        <v>200</v>
      </c>
      <c r="X7" s="62" t="str">
        <f t="shared" si="10"/>
        <v>利用料金制</v>
      </c>
      <c r="Y7" s="64">
        <f>Y8</f>
        <v>162.9</v>
      </c>
      <c r="Z7" s="64">
        <f t="shared" ref="Z7:AH7" si="11">Z8</f>
        <v>108.6</v>
      </c>
      <c r="AA7" s="64">
        <f t="shared" si="11"/>
        <v>98.1</v>
      </c>
      <c r="AB7" s="64">
        <f t="shared" si="11"/>
        <v>107.1</v>
      </c>
      <c r="AC7" s="64">
        <f t="shared" si="11"/>
        <v>129.80000000000001</v>
      </c>
      <c r="AD7" s="64">
        <f t="shared" si="11"/>
        <v>142.1</v>
      </c>
      <c r="AE7" s="64">
        <f t="shared" si="11"/>
        <v>135.1</v>
      </c>
      <c r="AF7" s="64">
        <f t="shared" si="11"/>
        <v>153.30000000000001</v>
      </c>
      <c r="AG7" s="64">
        <f t="shared" si="11"/>
        <v>137.6</v>
      </c>
      <c r="AH7" s="64">
        <f t="shared" si="11"/>
        <v>127.8</v>
      </c>
      <c r="AI7" s="61"/>
      <c r="AJ7" s="64">
        <f>AJ8</f>
        <v>0</v>
      </c>
      <c r="AK7" s="64">
        <f t="shared" ref="AK7:AS7" si="12">AK8</f>
        <v>0</v>
      </c>
      <c r="AL7" s="64">
        <f t="shared" si="12"/>
        <v>0</v>
      </c>
      <c r="AM7" s="64">
        <f t="shared" si="12"/>
        <v>0</v>
      </c>
      <c r="AN7" s="64">
        <f t="shared" si="12"/>
        <v>0</v>
      </c>
      <c r="AO7" s="64">
        <f t="shared" si="12"/>
        <v>4.5999999999999996</v>
      </c>
      <c r="AP7" s="64">
        <f t="shared" si="12"/>
        <v>4.5999999999999996</v>
      </c>
      <c r="AQ7" s="64">
        <f t="shared" si="12"/>
        <v>3.9</v>
      </c>
      <c r="AR7" s="64">
        <f t="shared" si="12"/>
        <v>4.2</v>
      </c>
      <c r="AS7" s="64">
        <f t="shared" si="12"/>
        <v>6.6</v>
      </c>
      <c r="AT7" s="61"/>
      <c r="AU7" s="65">
        <f>AU8</f>
        <v>0</v>
      </c>
      <c r="AV7" s="65">
        <f t="shared" ref="AV7:BD7" si="13">AV8</f>
        <v>0</v>
      </c>
      <c r="AW7" s="65">
        <f t="shared" si="13"/>
        <v>0</v>
      </c>
      <c r="AX7" s="65">
        <f t="shared" si="13"/>
        <v>0</v>
      </c>
      <c r="AY7" s="65">
        <f t="shared" si="13"/>
        <v>0</v>
      </c>
      <c r="AZ7" s="65">
        <f t="shared" si="13"/>
        <v>42</v>
      </c>
      <c r="BA7" s="65">
        <f t="shared" si="13"/>
        <v>45</v>
      </c>
      <c r="BB7" s="65">
        <f t="shared" si="13"/>
        <v>47</v>
      </c>
      <c r="BC7" s="65">
        <f t="shared" si="13"/>
        <v>46</v>
      </c>
      <c r="BD7" s="65">
        <f t="shared" si="13"/>
        <v>67</v>
      </c>
      <c r="BE7" s="63"/>
      <c r="BF7" s="64">
        <f>BF8</f>
        <v>46.9</v>
      </c>
      <c r="BG7" s="64">
        <f t="shared" ref="BG7:BO7" si="14">BG8</f>
        <v>7.4</v>
      </c>
      <c r="BH7" s="64">
        <f t="shared" si="14"/>
        <v>-2</v>
      </c>
      <c r="BI7" s="64">
        <f t="shared" si="14"/>
        <v>6.6</v>
      </c>
      <c r="BJ7" s="64">
        <f t="shared" si="14"/>
        <v>22.9</v>
      </c>
      <c r="BK7" s="64">
        <f t="shared" si="14"/>
        <v>14.1</v>
      </c>
      <c r="BL7" s="64">
        <f t="shared" si="14"/>
        <v>5.4</v>
      </c>
      <c r="BM7" s="64">
        <f t="shared" si="14"/>
        <v>0.3</v>
      </c>
      <c r="BN7" s="64">
        <f t="shared" si="14"/>
        <v>-8.8000000000000007</v>
      </c>
      <c r="BO7" s="64">
        <f t="shared" si="14"/>
        <v>-26.1</v>
      </c>
      <c r="BP7" s="61"/>
      <c r="BQ7" s="65">
        <f>BQ8</f>
        <v>13013</v>
      </c>
      <c r="BR7" s="65">
        <f t="shared" ref="BR7:BZ7" si="15">BR8</f>
        <v>2697</v>
      </c>
      <c r="BS7" s="65">
        <f t="shared" si="15"/>
        <v>-593</v>
      </c>
      <c r="BT7" s="65">
        <f t="shared" si="15"/>
        <v>2078</v>
      </c>
      <c r="BU7" s="65">
        <f t="shared" si="15"/>
        <v>6057</v>
      </c>
      <c r="BV7" s="65">
        <f t="shared" si="15"/>
        <v>20639</v>
      </c>
      <c r="BW7" s="65">
        <f t="shared" si="15"/>
        <v>17398</v>
      </c>
      <c r="BX7" s="65">
        <f t="shared" si="15"/>
        <v>17894</v>
      </c>
      <c r="BY7" s="65">
        <f t="shared" si="15"/>
        <v>5568</v>
      </c>
      <c r="BZ7" s="65">
        <f t="shared" si="15"/>
        <v>2220</v>
      </c>
      <c r="CA7" s="63"/>
      <c r="CB7" s="64" t="s">
        <v>108</v>
      </c>
      <c r="CC7" s="64" t="s">
        <v>108</v>
      </c>
      <c r="CD7" s="64" t="s">
        <v>108</v>
      </c>
      <c r="CE7" s="64" t="s">
        <v>108</v>
      </c>
      <c r="CF7" s="64" t="s">
        <v>108</v>
      </c>
      <c r="CG7" s="64" t="s">
        <v>108</v>
      </c>
      <c r="CH7" s="64" t="s">
        <v>108</v>
      </c>
      <c r="CI7" s="64" t="s">
        <v>108</v>
      </c>
      <c r="CJ7" s="64" t="s">
        <v>108</v>
      </c>
      <c r="CK7" s="64" t="s">
        <v>106</v>
      </c>
      <c r="CL7" s="61"/>
      <c r="CM7" s="63">
        <f>CM8</f>
        <v>570340</v>
      </c>
      <c r="CN7" s="63">
        <f>CN8</f>
        <v>578259</v>
      </c>
      <c r="CO7" s="64" t="s">
        <v>108</v>
      </c>
      <c r="CP7" s="64" t="s">
        <v>108</v>
      </c>
      <c r="CQ7" s="64" t="s">
        <v>108</v>
      </c>
      <c r="CR7" s="64" t="s">
        <v>108</v>
      </c>
      <c r="CS7" s="64" t="s">
        <v>108</v>
      </c>
      <c r="CT7" s="64" t="s">
        <v>108</v>
      </c>
      <c r="CU7" s="64" t="s">
        <v>108</v>
      </c>
      <c r="CV7" s="64" t="s">
        <v>108</v>
      </c>
      <c r="CW7" s="64" t="s">
        <v>108</v>
      </c>
      <c r="CX7" s="64" t="s">
        <v>109</v>
      </c>
      <c r="CY7" s="61"/>
      <c r="CZ7" s="64">
        <f>CZ8</f>
        <v>0</v>
      </c>
      <c r="DA7" s="64">
        <f t="shared" ref="DA7:DI7" si="16">DA8</f>
        <v>0</v>
      </c>
      <c r="DB7" s="64">
        <f t="shared" si="16"/>
        <v>0</v>
      </c>
      <c r="DC7" s="64">
        <f t="shared" si="16"/>
        <v>0</v>
      </c>
      <c r="DD7" s="64">
        <f t="shared" si="16"/>
        <v>0</v>
      </c>
      <c r="DE7" s="64">
        <f t="shared" si="16"/>
        <v>151.5</v>
      </c>
      <c r="DF7" s="64">
        <f t="shared" si="16"/>
        <v>137.6</v>
      </c>
      <c r="DG7" s="64">
        <f t="shared" si="16"/>
        <v>112.5</v>
      </c>
      <c r="DH7" s="64">
        <f t="shared" si="16"/>
        <v>119</v>
      </c>
      <c r="DI7" s="64">
        <f t="shared" si="16"/>
        <v>145.19999999999999</v>
      </c>
      <c r="DJ7" s="61"/>
      <c r="DK7" s="64">
        <f>DK8</f>
        <v>91.9</v>
      </c>
      <c r="DL7" s="64">
        <f t="shared" ref="DL7:DT7" si="17">DL8</f>
        <v>81</v>
      </c>
      <c r="DM7" s="64">
        <f t="shared" si="17"/>
        <v>78.599999999999994</v>
      </c>
      <c r="DN7" s="64">
        <f t="shared" si="17"/>
        <v>82.9</v>
      </c>
      <c r="DO7" s="64">
        <f t="shared" si="17"/>
        <v>75.7</v>
      </c>
      <c r="DP7" s="64">
        <f t="shared" si="17"/>
        <v>168.2</v>
      </c>
      <c r="DQ7" s="64">
        <f t="shared" si="17"/>
        <v>165.8</v>
      </c>
      <c r="DR7" s="64">
        <f t="shared" si="17"/>
        <v>164.3</v>
      </c>
      <c r="DS7" s="64">
        <f t="shared" si="17"/>
        <v>158</v>
      </c>
      <c r="DT7" s="64">
        <f t="shared" si="17"/>
        <v>131</v>
      </c>
      <c r="DU7" s="61"/>
    </row>
    <row r="8" spans="1:125" s="66" customFormat="1" x14ac:dyDescent="0.15">
      <c r="A8" s="49"/>
      <c r="B8" s="67">
        <v>2020</v>
      </c>
      <c r="C8" s="67">
        <v>232025</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40</v>
      </c>
      <c r="S8" s="69" t="s">
        <v>120</v>
      </c>
      <c r="T8" s="69" t="s">
        <v>121</v>
      </c>
      <c r="U8" s="70">
        <v>7780</v>
      </c>
      <c r="V8" s="70">
        <v>210</v>
      </c>
      <c r="W8" s="70">
        <v>200</v>
      </c>
      <c r="X8" s="69" t="s">
        <v>122</v>
      </c>
      <c r="Y8" s="71">
        <v>162.9</v>
      </c>
      <c r="Z8" s="71">
        <v>108.6</v>
      </c>
      <c r="AA8" s="71">
        <v>98.1</v>
      </c>
      <c r="AB8" s="71">
        <v>107.1</v>
      </c>
      <c r="AC8" s="71">
        <v>129.80000000000001</v>
      </c>
      <c r="AD8" s="71">
        <v>142.1</v>
      </c>
      <c r="AE8" s="71">
        <v>135.1</v>
      </c>
      <c r="AF8" s="71">
        <v>153.30000000000001</v>
      </c>
      <c r="AG8" s="71">
        <v>137.6</v>
      </c>
      <c r="AH8" s="71">
        <v>127.8</v>
      </c>
      <c r="AI8" s="68">
        <v>630.70000000000005</v>
      </c>
      <c r="AJ8" s="71">
        <v>0</v>
      </c>
      <c r="AK8" s="71">
        <v>0</v>
      </c>
      <c r="AL8" s="71">
        <v>0</v>
      </c>
      <c r="AM8" s="71">
        <v>0</v>
      </c>
      <c r="AN8" s="71">
        <v>0</v>
      </c>
      <c r="AO8" s="71">
        <v>4.5999999999999996</v>
      </c>
      <c r="AP8" s="71">
        <v>4.5999999999999996</v>
      </c>
      <c r="AQ8" s="71">
        <v>3.9</v>
      </c>
      <c r="AR8" s="71">
        <v>4.2</v>
      </c>
      <c r="AS8" s="71">
        <v>6.6</v>
      </c>
      <c r="AT8" s="68">
        <v>8.6</v>
      </c>
      <c r="AU8" s="72">
        <v>0</v>
      </c>
      <c r="AV8" s="72">
        <v>0</v>
      </c>
      <c r="AW8" s="72">
        <v>0</v>
      </c>
      <c r="AX8" s="72">
        <v>0</v>
      </c>
      <c r="AY8" s="72">
        <v>0</v>
      </c>
      <c r="AZ8" s="72">
        <v>42</v>
      </c>
      <c r="BA8" s="72">
        <v>45</v>
      </c>
      <c r="BB8" s="72">
        <v>47</v>
      </c>
      <c r="BC8" s="72">
        <v>46</v>
      </c>
      <c r="BD8" s="72">
        <v>67</v>
      </c>
      <c r="BE8" s="72">
        <v>2345</v>
      </c>
      <c r="BF8" s="71">
        <v>46.9</v>
      </c>
      <c r="BG8" s="71">
        <v>7.4</v>
      </c>
      <c r="BH8" s="71">
        <v>-2</v>
      </c>
      <c r="BI8" s="71">
        <v>6.6</v>
      </c>
      <c r="BJ8" s="71">
        <v>22.9</v>
      </c>
      <c r="BK8" s="71">
        <v>14.1</v>
      </c>
      <c r="BL8" s="71">
        <v>5.4</v>
      </c>
      <c r="BM8" s="71">
        <v>0.3</v>
      </c>
      <c r="BN8" s="71">
        <v>-8.8000000000000007</v>
      </c>
      <c r="BO8" s="71">
        <v>-26.1</v>
      </c>
      <c r="BP8" s="68">
        <v>-65.900000000000006</v>
      </c>
      <c r="BQ8" s="72">
        <v>13013</v>
      </c>
      <c r="BR8" s="72">
        <v>2697</v>
      </c>
      <c r="BS8" s="72">
        <v>-593</v>
      </c>
      <c r="BT8" s="73">
        <v>2078</v>
      </c>
      <c r="BU8" s="73">
        <v>6057</v>
      </c>
      <c r="BV8" s="72">
        <v>20639</v>
      </c>
      <c r="BW8" s="72">
        <v>17398</v>
      </c>
      <c r="BX8" s="72">
        <v>17894</v>
      </c>
      <c r="BY8" s="72">
        <v>5568</v>
      </c>
      <c r="BZ8" s="72">
        <v>2220</v>
      </c>
      <c r="CA8" s="70">
        <v>3932</v>
      </c>
      <c r="CB8" s="71" t="s">
        <v>114</v>
      </c>
      <c r="CC8" s="71" t="s">
        <v>114</v>
      </c>
      <c r="CD8" s="71" t="s">
        <v>114</v>
      </c>
      <c r="CE8" s="71" t="s">
        <v>114</v>
      </c>
      <c r="CF8" s="71" t="s">
        <v>114</v>
      </c>
      <c r="CG8" s="71" t="s">
        <v>114</v>
      </c>
      <c r="CH8" s="71" t="s">
        <v>114</v>
      </c>
      <c r="CI8" s="71" t="s">
        <v>114</v>
      </c>
      <c r="CJ8" s="71" t="s">
        <v>114</v>
      </c>
      <c r="CK8" s="71" t="s">
        <v>114</v>
      </c>
      <c r="CL8" s="68" t="s">
        <v>114</v>
      </c>
      <c r="CM8" s="70">
        <v>570340</v>
      </c>
      <c r="CN8" s="70">
        <v>578259</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151.5</v>
      </c>
      <c r="DF8" s="71">
        <v>137.6</v>
      </c>
      <c r="DG8" s="71">
        <v>112.5</v>
      </c>
      <c r="DH8" s="71">
        <v>119</v>
      </c>
      <c r="DI8" s="71">
        <v>145.19999999999999</v>
      </c>
      <c r="DJ8" s="68">
        <v>183.4</v>
      </c>
      <c r="DK8" s="71">
        <v>91.9</v>
      </c>
      <c r="DL8" s="71">
        <v>81</v>
      </c>
      <c r="DM8" s="71">
        <v>78.599999999999994</v>
      </c>
      <c r="DN8" s="71">
        <v>82.9</v>
      </c>
      <c r="DO8" s="71">
        <v>75.7</v>
      </c>
      <c r="DP8" s="71">
        <v>168.2</v>
      </c>
      <c r="DQ8" s="71">
        <v>165.8</v>
      </c>
      <c r="DR8" s="71">
        <v>164.3</v>
      </c>
      <c r="DS8" s="71">
        <v>158</v>
      </c>
      <c r="DT8" s="71">
        <v>131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2022-01-17T00:52:29Z</cp:lastPrinted>
  <dcterms:created xsi:type="dcterms:W3CDTF">2021-12-17T06:03:39Z</dcterms:created>
  <dcterms:modified xsi:type="dcterms:W3CDTF">2022-02-01T01:06:22Z</dcterms:modified>
  <cp:category/>
</cp:coreProperties>
</file>