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aJ00145700\Desktop\作業用フォルダ\"/>
    </mc:Choice>
  </mc:AlternateContent>
  <xr:revisionPtr revIDLastSave="0" documentId="13_ncr:1_{D11C4A4B-570C-4C9C-B1C6-93147466B2FC}" xr6:coauthVersionLast="36" xr6:coauthVersionMax="36" xr10:uidLastSave="{00000000-0000-0000-0000-000000000000}"/>
  <workbookProtection workbookAlgorithmName="SHA-512" workbookHashValue="KftZjdONtJs8+LCJJzsGpPKqlqg4/VlFrCoxSlo0ePf/3XslLQVF9AVoLYxxX/FmYiBQbeJhQT4/X8A6YLicHA==" workbookSaltValue="/nvOoBh47QSqIzw9MpuG0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AD8" i="4" s="1"/>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F85" i="4"/>
  <c r="BB10" i="4"/>
  <c r="AT10" i="4"/>
  <c r="AL10" i="4"/>
  <c r="W10" i="4"/>
  <c r="I10" i="4"/>
  <c r="B10" i="4"/>
  <c r="BB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<sst xmlns="http://schemas.openxmlformats.org/spreadsheetml/2006/main" count="228" uniqueCount="113">
  <si>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</si>
  <si>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</si>
  <si>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</si>
  <si>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</si>
  <si>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</si>
  <si>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</si>
  <si>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</si>
  <si>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</si>
  <si>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</si>
  <si>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</si>
  <si>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</si>
  <si>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</si>
  <si>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</si>
  <si>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</si>
  <si>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</si>
  <si>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</si>
  <si>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</si>
  <si>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</si>
  <si>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</si>
  <si>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</si>
  <si>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</si>
  <si>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</si>
  <si>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</si>
  <si>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</si>
  <si>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</si>
  <si>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</si>
  <si>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</si>
  <si>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</si>
  <si>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</si>
  <si>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</si>
  <si>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</si>
  <si>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</si>
  <si>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</si>
  <si>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</si>
  <si>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</si>
  <si>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</si>
  <si>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</si>
  <si>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</si>
  <si>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</si>
  <si>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</si>
  <si>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</si>
  <si>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</si>
  <si>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</si>
  <si>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</si>
  <si>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</si>
  <si>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</si>
  <si>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</si>
  <si>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</si>
  <si>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</si>
  <si>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</si>
  <si>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</si>
  <si>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</si>
  <si>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</si>
  <si>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</si>
  <si>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</si>
  <si>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</si>
  <si>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</si>
  <si>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</si>
  <si>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</si>
  <si>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</si>
  <si>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</si>
  <si>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</si>
  <si>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</si>
  <si>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</si>
  <si>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</si>
  <si>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</si>
  <si>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</si>
  <si>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</si>
  <si>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</si>
  <si>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</si>
  <si>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</si>
  <si>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</si>
  <si>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</si>
  <si>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</si>
  <si>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</si>
  <si>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</si>
  <si>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</si>
  <si>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</si>
  <si>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</si>
  <si>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</si>
  <si>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</si>
  <si>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</si>
  <si>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</si>
  <si>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</si>
  <si>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</si>
  <si>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</si>
  <si>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</si>
  <si>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</si>
  <si>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</si>
  <si>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</si>
  <si>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</si>
  <si>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</si>
  <si>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</si>
  <si>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一宮市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</si>
  <si>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</si>
  <si>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</si>
  <si>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</si>
  <si>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</si>
  <si>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</si>
  <si>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</si>
  <si>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</si>
  <si>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</si>
  <si>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</si>
  <si>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</si>
  <si>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</si>
  <si>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</si>
  <si>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</si>
  <si>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</si>
  <si>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</si>
  <si>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</si>
  <si>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及び②管路経年化率については類似団体平均値と比較しても老朽化が大幅に進んではいないが、確実に老朽化が進んでいる。また、①有形固定資産減価償却率が高くなっているのは浄水場等機械設備の長寿命化のためにメンテナンスを定期的に行い、法定耐用年数以上に使用していることが要因であると考えられる。
・③管路更新率は、施設の改良工事を優先して行っているため減少しており、類似団体平均値よりも低い値となった。</t>
    <rPh sb="125" eb="127">
      <t>ホウテイ</t>
    </rPh>
    <rPh sb="127" eb="129">
      <t>タイヨウ</t>
    </rPh>
    <rPh sb="129" eb="131">
      <t>ネンスウ</t>
    </rPh>
    <rPh sb="131" eb="133">
      <t>イジョウ</t>
    </rPh>
    <rPh sb="134" eb="136">
      <t>シヨウ</t>
    </rPh>
    <rPh sb="177" eb="178">
      <t>オコナ</t>
    </rPh>
    <phoneticPr fontId="4"/>
  </si>
  <si>
    <t>・①経常収支比率及び⑤料金回収率は１００％を超えているが類似団体平均値より低くなっている。これは自己水源比率が高く水質も良好であるため費用が抑えられ⑥給水原価が類似団体平均値より下回っており、それに合わせ水道料金が低く設定されていることが要因と思われる。
・④企業債残高対給水収益比率は類似団体平均値より高くなっている。これは低い水道料金設定のため給水収益が低いことが要因と思われる。給水収益は簡易水道統合により増加となったが、新ポンプ棟建設による施設の事業費の一時的な増加に対応するため、企業債の借入額が増加したことにより、令和元年度より比率が増加した。今後も地震対策や老朽化対策などの事業が増加し、主たる財源として企業債の借入が必要となるため、企業債残高が適正な水準となるよう留意する必要がある。
・③流動比率については２００％を下回ってお
り、類似団体平均値よりも低い値を示している。
また、事業費の増加により未払金が増加し、令和元年度より減少した。更なる減少とならないか今後も注視していく必要がある。
・⑦施設利用率は類似団体平均値よりも高く施設が効率的に稼動できていることがわかる。
・⑧有収率は管路の修繕工事や改良工事により、漏水による不明水が減少していると考えられるため、令和元年度よりも増加し、類似団体平均値よりも高い値となった。</t>
    <rPh sb="184" eb="186">
      <t>ヨウイン</t>
    </rPh>
    <rPh sb="187" eb="188">
      <t>オモ</t>
    </rPh>
    <rPh sb="192" eb="194">
      <t>キュウスイ</t>
    </rPh>
    <rPh sb="194" eb="196">
      <t>シュウエキ</t>
    </rPh>
    <rPh sb="197" eb="199">
      <t>カンイ</t>
    </rPh>
    <rPh sb="199" eb="201">
      <t>スイドウ</t>
    </rPh>
    <rPh sb="201" eb="203">
      <t>トウゴウ</t>
    </rPh>
    <rPh sb="206" eb="208">
      <t>ゾウカ</t>
    </rPh>
    <rPh sb="214" eb="215">
      <t>シン</t>
    </rPh>
    <rPh sb="218" eb="219">
      <t>トウ</t>
    </rPh>
    <rPh sb="219" eb="221">
      <t>ケンセツ</t>
    </rPh>
    <rPh sb="231" eb="234">
      <t>イチジテキ</t>
    </rPh>
    <rPh sb="263" eb="265">
      <t>レイワ</t>
    </rPh>
    <rPh sb="265" eb="266">
      <t>ガン</t>
    </rPh>
    <rPh sb="313" eb="315">
      <t>カリイレ</t>
    </rPh>
    <rPh sb="316" eb="318">
      <t>ヒツヨウ</t>
    </rPh>
    <rPh sb="416" eb="418">
      <t>レイワ</t>
    </rPh>
    <rPh sb="418" eb="419">
      <t>ガン</t>
    </rPh>
    <rPh sb="503" eb="505">
      <t>カンロ</t>
    </rPh>
    <rPh sb="506" eb="508">
      <t>シュウゼン</t>
    </rPh>
    <rPh sb="508" eb="510">
      <t>コウジ</t>
    </rPh>
    <rPh sb="511" eb="513">
      <t>カイリョウ</t>
    </rPh>
    <rPh sb="513" eb="515">
      <t>コウジ</t>
    </rPh>
    <rPh sb="519" eb="521">
      <t>ロウスイ</t>
    </rPh>
    <rPh sb="524" eb="526">
      <t>フメイ</t>
    </rPh>
    <rPh sb="526" eb="527">
      <t>スイ</t>
    </rPh>
    <rPh sb="528" eb="530">
      <t>ゲンショウ</t>
    </rPh>
    <rPh sb="535" eb="536">
      <t>カンガ</t>
    </rPh>
    <rPh sb="543" eb="545">
      <t>レイワ</t>
    </rPh>
    <rPh sb="545" eb="546">
      <t>ガン</t>
    </rPh>
    <rPh sb="546" eb="547">
      <t>ネン</t>
    </rPh>
    <rPh sb="547" eb="548">
      <t>ド</t>
    </rPh>
    <rPh sb="551" eb="553">
      <t>ゾウカ</t>
    </rPh>
    <rPh sb="565" eb="566">
      <t>タカ</t>
    </rPh>
    <rPh sb="567" eb="568">
      <t>アタイ</t>
    </rPh>
    <phoneticPr fontId="4"/>
  </si>
  <si>
    <t>・固定資産の状況としては類似団体平均値と大きな差は無いが、経年化率は年々上昇しているため管路、施設共に計画的な更新が必要となってくる。しかし、経常収支比率、料金回収率共に類似団体平均値よりも低い状況であり、企業債残高対給水収益比率では類似団体平均値より高くなっている。したがって、今後の設備投資を十分に行っていくため、平成30年度に策定した経営戦略を踏まえ、経営改善の実施や財源の確保に取り組む必要がある。また、毎年度経営戦略のモニタリングを行い年々低下している流動比率や現金預金の残高に注視しつつ、令和4年度中に経営戦略の見直しを行う予定である。さらに、新たな取り組みとして、AIによる管路の劣化診断を導入し、より効率的な更新を行う予定である。</t>
    <rPh sb="20" eb="21">
      <t>オオ</t>
    </rPh>
    <rPh sb="23" eb="24">
      <t>サ</t>
    </rPh>
    <rPh sb="25" eb="26">
      <t>ナ</t>
    </rPh>
    <rPh sb="47" eb="49">
      <t>シセツ</t>
    </rPh>
    <rPh sb="197" eb="199">
      <t>ヒツヨウ</t>
    </rPh>
    <rPh sb="206" eb="209">
      <t>マイネンド</t>
    </rPh>
    <rPh sb="209" eb="211">
      <t>ケイエイ</t>
    </rPh>
    <rPh sb="211" eb="213">
      <t>センリャク</t>
    </rPh>
    <rPh sb="221" eb="222">
      <t>オコナ</t>
    </rPh>
    <rPh sb="223" eb="225">
      <t>ネンネン</t>
    </rPh>
    <rPh sb="225" eb="227">
      <t>テイカ</t>
    </rPh>
    <rPh sb="244" eb="246">
      <t>チュウシ</t>
    </rPh>
    <rPh sb="250" eb="252">
      <t>レイワ</t>
    </rPh>
    <rPh sb="253" eb="255">
      <t>ネンド</t>
    </rPh>
    <rPh sb="255" eb="256">
      <t>チュウ</t>
    </rPh>
    <rPh sb="257" eb="259">
      <t>ケイエイ</t>
    </rPh>
    <rPh sb="259" eb="261">
      <t>センリャク</t>
    </rPh>
    <rPh sb="262" eb="264">
      <t>ミナオ</t>
    </rPh>
    <rPh sb="266" eb="267">
      <t>オコナ</t>
    </rPh>
    <rPh sb="268" eb="270">
      <t>ヨテイ</t>
    </rPh>
    <rPh sb="278" eb="279">
      <t>アラ</t>
    </rPh>
    <rPh sb="281" eb="282">
      <t>ト</t>
    </rPh>
    <rPh sb="283" eb="284">
      <t>ク</t>
    </rPh>
    <rPh sb="294" eb="296">
      <t>カンロ</t>
    </rPh>
    <rPh sb="297" eb="299">
      <t>レッカ</t>
    </rPh>
    <rPh sb="299" eb="301">
      <t>シンダン</t>
    </rPh>
    <rPh sb="302" eb="304">
      <t>ドウニュウ</t>
    </rPh>
    <rPh sb="308" eb="311">
      <t>コウリツテキ</t>
    </rPh>
    <rPh sb="312" eb="314">
      <t>コウシン</t>
    </rPh>
    <rPh sb="315" eb="316">
      <t>オコナ</t>
    </rPh>
    <rPh sb="317" eb="31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</si>
</sst>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0.89</c:v>
                </c:pt>
                <c:pt idx="1">
                  <c:v>0.81</c:v>
                </c:pt>
                <c:pt idx="2">
                  <c:v>0.57999999999999996</c:v>
                </c:pt>
                <c:pt idx="3">
                  <c:v>0.53</c:v>
                </c:pt>
                <c:pt idx="4">
                  <c:v>0.52</c:v>
                </c:pt>
              </c:numCache>
            </c:numRef>
          </c:val>
          <c:extLst>
            <c:ext xmlns:c16="http://schemas.microsoft.com/office/drawing/2014/chart" uri="{C3380CC4-5D6E-409C-BE32-E72D297353CC}">
              <c16:uniqueId val="{00000000-9B9E-43B9-A8C1-64B864773EE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9B9E-43B9-A8C1-64B864773EE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66.11</c:v>
                </c:pt>
                <c:pt idx="1">
                  <c:v>65.72</c:v>
                </c:pt>
                <c:pt idx="2">
                  <c:v>66.540000000000006</c:v>
                </c:pt>
                <c:pt idx="3">
                  <c:v>66.8</c:v>
                </c:pt>
                <c:pt idx="4">
                  <c:v>65.36</c:v>
                </c:pt>
              </c:numCache>
            </c:numRef>
          </c:val>
          <c:extLst>
            <c:ext xmlns:c16="http://schemas.microsoft.com/office/drawing/2014/chart" uri="{C3380CC4-5D6E-409C-BE32-E72D297353CC}">
              <c16:uniqueId val="{00000000-A49D-4292-94F0-5B820318DC4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A49D-4292-94F0-5B820318DC4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91.06</c:v>
                </c:pt>
                <c:pt idx="1">
                  <c:v>91.12</c:v>
                </c:pt>
                <c:pt idx="2">
                  <c:v>91.39</c:v>
                </c:pt>
                <c:pt idx="3">
                  <c:v>91.05</c:v>
                </c:pt>
                <c:pt idx="4">
                  <c:v>92.06</c:v>
                </c:pt>
              </c:numCache>
            </c:numRef>
          </c:val>
          <c:extLst>
            <c:ext xmlns:c16="http://schemas.microsoft.com/office/drawing/2014/chart" uri="{C3380CC4-5D6E-409C-BE32-E72D297353CC}">
              <c16:uniqueId val="{00000000-D421-46CA-9020-7D9CD3929C1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D421-46CA-9020-7D9CD3929C1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105.8</c:v>
                </c:pt>
                <c:pt idx="1">
                  <c:v>106.26</c:v>
                </c:pt>
                <c:pt idx="2">
                  <c:v>104.07</c:v>
                </c:pt>
                <c:pt idx="3">
                  <c:v>104.67</c:v>
                </c:pt>
                <c:pt idx="4">
                  <c:v>104.36</c:v>
                </c:pt>
              </c:numCache>
            </c:numRef>
          </c:val>
          <c:extLst>
            <c:ext xmlns:c16="http://schemas.microsoft.com/office/drawing/2014/chart" uri="{C3380CC4-5D6E-409C-BE32-E72D297353CC}">
              <c16:uniqueId val="{00000000-8C40-4E1D-B633-42742A660A7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8C40-4E1D-B633-42742A660A7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49.44</c:v>
                </c:pt>
                <c:pt idx="1">
                  <c:v>50.43</c:v>
                </c:pt>
                <c:pt idx="2">
                  <c:v>51.05</c:v>
                </c:pt>
                <c:pt idx="3">
                  <c:v>51.82</c:v>
                </c:pt>
                <c:pt idx="4">
                  <c:v>52.33</c:v>
                </c:pt>
              </c:numCache>
            </c:numRef>
          </c:val>
          <c:extLst>
            <c:ext xmlns:c16="http://schemas.microsoft.com/office/drawing/2014/chart" uri="{C3380CC4-5D6E-409C-BE32-E72D297353CC}">
              <c16:uniqueId val="{00000000-7AD6-4009-8C2D-E0F593925F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7AD6-4009-8C2D-E0F593925F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17.920000000000002</c:v>
                </c:pt>
                <c:pt idx="1">
                  <c:v>20.420000000000002</c:v>
                </c:pt>
                <c:pt idx="2">
                  <c:v>23.14</c:v>
                </c:pt>
                <c:pt idx="3">
                  <c:v>28.42</c:v>
                </c:pt>
                <c:pt idx="4">
                  <c:v>29.88</c:v>
                </c:pt>
              </c:numCache>
            </c:numRef>
          </c:val>
          <c:extLst>
            <c:ext xmlns:c16="http://schemas.microsoft.com/office/drawing/2014/chart" uri="{C3380CC4-5D6E-409C-BE32-E72D297353CC}">
              <c16:uniqueId val="{00000000-48DB-48E5-AC06-77BA8166520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48DB-48E5-AC06-77BA8166520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4D-4F15-8ECF-A51A1469272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64D-4F15-8ECF-A51A1469272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207.02</c:v>
                </c:pt>
                <c:pt idx="1">
                  <c:v>198.93</c:v>
                </c:pt>
                <c:pt idx="2">
                  <c:v>176.44</c:v>
                </c:pt>
                <c:pt idx="3">
                  <c:v>166.71</c:v>
                </c:pt>
                <c:pt idx="4">
                  <c:v>154.69</c:v>
                </c:pt>
              </c:numCache>
            </c:numRef>
          </c:val>
          <c:extLst>
            <c:ext xmlns:c16="http://schemas.microsoft.com/office/drawing/2014/chart" uri="{C3380CC4-5D6E-409C-BE32-E72D297353CC}">
              <c16:uniqueId val="{00000000-0C11-4F7C-9268-0ECD0085EB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0C11-4F7C-9268-0ECD0085EB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508.13</c:v>
                </c:pt>
                <c:pt idx="1">
                  <c:v>507.31</c:v>
                </c:pt>
                <c:pt idx="2">
                  <c:v>507.54</c:v>
                </c:pt>
                <c:pt idx="3">
                  <c:v>513.94000000000005</c:v>
                </c:pt>
                <c:pt idx="4">
                  <c:v>522.71</c:v>
                </c:pt>
              </c:numCache>
            </c:numRef>
          </c:val>
          <c:extLst>
            <c:ext xmlns:c16="http://schemas.microsoft.com/office/drawing/2014/chart" uri="{C3380CC4-5D6E-409C-BE32-E72D297353CC}">
              <c16:uniqueId val="{00000000-B97D-4C68-BA27-8356FA7440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B97D-4C68-BA27-8356FA7440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104.55</c:v>
                </c:pt>
                <c:pt idx="1">
                  <c:v>104.93</c:v>
                </c:pt>
                <c:pt idx="2">
                  <c:v>102.74</c:v>
                </c:pt>
                <c:pt idx="3">
                  <c:v>103.49</c:v>
                </c:pt>
                <c:pt idx="4">
                  <c:v>103.19</c:v>
                </c:pt>
              </c:numCache>
            </c:numRef>
          </c:val>
          <c:extLst>
            <c:ext xmlns:c16="http://schemas.microsoft.com/office/drawing/2014/chart" uri="{C3380CC4-5D6E-409C-BE32-E72D297353CC}">
              <c16:uniqueId val="{00000000-FFC5-4A6E-A9E7-1A4FAE260EF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FFC5-4A6E-A9E7-1A4FAE260EF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114.8</c:v>
                </c:pt>
                <c:pt idx="1">
                  <c:v>113.97</c:v>
                </c:pt>
                <c:pt idx="2">
                  <c:v>116.08</c:v>
                </c:pt>
                <c:pt idx="3">
                  <c:v>114.64</c:v>
                </c:pt>
                <c:pt idx="4">
                  <c:v>113.24</c:v>
                </c:pt>
              </c:numCache>
            </c:numRef>
          </c:val>
          <c:extLst>
            <c:ext xmlns:c16="http://schemas.microsoft.com/office/drawing/2014/chart" uri="{C3380CC4-5D6E-409C-BE32-E72D297353CC}">
              <c16:uniqueId val="{00000000-C415-47E8-8620-4EDA37890E4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C415-47E8-8620-4EDA37890E4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一宮市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v>
      </c>
      <c r="AE8" s="60"/>
      <c r="AF8" s="60"/>
      <c r="AG8" s="60"/>
      <c r="AH8" s="60"/>
      <c r="AI8" s="60"/>
      <c r="AJ8" s="60"/>
      <c r="AK8" s="4"/>
      <c r="AL8" s="61">
        <f>データ!$R$6</f>
        <v>384233</v>
      </c>
      <c r="AM8" s="61"/>
      <c r="AN8" s="61"/>
      <c r="AO8" s="61"/>
      <c r="AP8" s="61"/>
      <c r="AQ8" s="61"/>
      <c r="AR8" s="61"/>
      <c r="AS8" s="61"/>
      <c r="AT8" s="52">
        <f>データ!$S$6</f>
        <v>113.82</v>
      </c>
      <c r="AU8" s="53"/>
      <c r="AV8" s="53"/>
      <c r="AW8" s="53"/>
      <c r="AX8" s="53"/>
      <c r="AY8" s="53"/>
      <c r="AZ8" s="53"/>
      <c r="BA8" s="53"/>
      <c r="BB8" s="54">
        <f>データ!$T$6</f>
        <v>3375.8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49.65</v>
      </c>
      <c r="J10" s="53"/>
      <c r="K10" s="53"/>
      <c r="L10" s="53"/>
      <c r="M10" s="53"/>
      <c r="N10" s="53"/>
      <c r="O10" s="64"/>
      <c r="P10" s="54">
        <f>データ!$P$6</f>
        <v>99.98</v>
      </c>
      <c r="Q10" s="54"/>
      <c r="R10" s="54"/>
      <c r="S10" s="54"/>
      <c r="T10" s="54"/>
      <c r="U10" s="54"/>
      <c r="V10" s="54"/>
      <c r="W10" s="61">
        <f>データ!$Q$6</f>
        <v>1920</v>
      </c>
      <c r="X10" s="61"/>
      <c r="Y10" s="61"/>
      <c r="Z10" s="61"/>
      <c r="AA10" s="61"/>
      <c r="AB10" s="61"/>
      <c r="AC10" s="61"/>
      <c r="AD10" s="2"/>
      <c r="AE10" s="2"/>
      <c r="AF10" s="2"/>
      <c r="AG10" s="2"/>
      <c r="AH10" s="4"/>
      <c r="AI10" s="4"/>
      <c r="AJ10" s="4"/>
      <c r="AK10" s="4"/>
      <c r="AL10" s="61">
        <f>データ!$U$6</f>
        <v>383510</v>
      </c>
      <c r="AM10" s="61"/>
      <c r="AN10" s="61"/>
      <c r="AO10" s="61"/>
      <c r="AP10" s="61"/>
      <c r="AQ10" s="61"/>
      <c r="AR10" s="61"/>
      <c r="AS10" s="61"/>
      <c r="AT10" s="52">
        <f>データ!$V$6</f>
        <v>113.82</v>
      </c>
      <c r="AU10" s="53"/>
      <c r="AV10" s="53"/>
      <c r="AW10" s="53"/>
      <c r="AX10" s="53"/>
      <c r="AY10" s="53"/>
      <c r="AZ10" s="53"/>
      <c r="BA10" s="53"/>
      <c r="BB10" s="54">
        <f>データ!$W$6</f>
        <v>3369.44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VI+0t2ex3h+Klv6qyJJETBIAaM3ld9Ok06+/lETZ3Lre49IPkE+jFAGcZV9KaP7KlXcDbPxtZ5xTiAqHyaD7Xg==" saltValue="G2ZrEtty1jhXC2P75cMmD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232033</v>
      </c>
      <c r="D6" s="34">
        <f t="shared" si="3"/>
        <v>46</v>
      </c>
      <c r="E6" s="34">
        <f t="shared" si="3"/>
        <v>1</v>
      </c>
      <c r="F6" s="34">
        <f t="shared" si="3"/>
        <v>0</v>
      </c>
      <c r="G6" s="34">
        <f t="shared" si="3"/>
        <v>1</v>
      </c>
      <c r="H6" s="34" t="str">
        <f t="shared" si="3"/>
        <v>愛知県　一宮市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49.65</v>
      </c>
      <c r="P6" s="35">
        <f t="shared" si="3"/>
        <v>99.98</v>
      </c>
      <c r="Q6" s="35">
        <f t="shared" si="3"/>
        <v>1920</v>
      </c>
      <c r="R6" s="35">
        <f t="shared" si="3"/>
        <v>384233</v>
      </c>
      <c r="S6" s="35">
        <f t="shared" si="3"/>
        <v>113.82</v>
      </c>
      <c r="T6" s="35">
        <f t="shared" si="3"/>
        <v>3375.8</v>
      </c>
      <c r="U6" s="35">
        <f t="shared" si="3"/>
        <v>383510</v>
      </c>
      <c r="V6" s="35">
        <f t="shared" si="3"/>
        <v>113.82</v>
      </c>
      <c r="W6" s="35">
        <f t="shared" si="3"/>
        <v>3369.44</v>
      </c>
      <c r="X6" s="36">
        <f>IF(X7="",NA(),X7)</f>
        <v>105.8</v>
      </c>
      <c r="Y6" s="36">
        <f t="shared" ref="Y6:AG6" si="4">IF(Y7="",NA(),Y7)</f>
        <v>106.26</v>
      </c>
      <c r="Z6" s="36">
        <f t="shared" si="4"/>
        <v>104.07</v>
      </c>
      <c r="AA6" s="36">
        <f t="shared" si="4"/>
        <v>104.67</v>
      </c>
      <c r="AB6" s="36">
        <f t="shared" si="4"/>
        <v>104.36</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207.02</v>
      </c>
      <c r="AU6" s="36">
        <f t="shared" ref="AU6:BC6" si="6">IF(AU7="",NA(),AU7)</f>
        <v>198.93</v>
      </c>
      <c r="AV6" s="36">
        <f t="shared" si="6"/>
        <v>176.44</v>
      </c>
      <c r="AW6" s="36">
        <f t="shared" si="6"/>
        <v>166.71</v>
      </c>
      <c r="AX6" s="36">
        <f t="shared" si="6"/>
        <v>154.69</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508.13</v>
      </c>
      <c r="BF6" s="36">
        <f t="shared" ref="BF6:BN6" si="7">IF(BF7="",NA(),BF7)</f>
        <v>507.31</v>
      </c>
      <c r="BG6" s="36">
        <f t="shared" si="7"/>
        <v>507.54</v>
      </c>
      <c r="BH6" s="36">
        <f t="shared" si="7"/>
        <v>513.94000000000005</v>
      </c>
      <c r="BI6" s="36">
        <f t="shared" si="7"/>
        <v>522.71</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104.55</v>
      </c>
      <c r="BQ6" s="36">
        <f t="shared" ref="BQ6:BY6" si="8">IF(BQ7="",NA(),BQ7)</f>
        <v>104.93</v>
      </c>
      <c r="BR6" s="36">
        <f t="shared" si="8"/>
        <v>102.74</v>
      </c>
      <c r="BS6" s="36">
        <f t="shared" si="8"/>
        <v>103.49</v>
      </c>
      <c r="BT6" s="36">
        <f t="shared" si="8"/>
        <v>103.19</v>
      </c>
      <c r="BU6" s="36">
        <f t="shared" si="8"/>
        <v>110.87</v>
      </c>
      <c r="BV6" s="36">
        <f t="shared" si="8"/>
        <v>110.3</v>
      </c>
      <c r="BW6" s="36">
        <f t="shared" si="8"/>
        <v>109.12</v>
      </c>
      <c r="BX6" s="36">
        <f t="shared" si="8"/>
        <v>107.42</v>
      </c>
      <c r="BY6" s="36">
        <f t="shared" si="8"/>
        <v>105.07</v>
      </c>
      <c r="BZ6" s="35" t="str">
        <f>IF(BZ7="","",IF(BZ7="-","【-】","【"&amp;SUBSTITUTE(TEXT(BZ7,"#,##0.00"),"-","△")&amp;"】"))</f>
        <v>【100.05】</v>
      </c>
      <c r="CA6" s="36">
        <f>IF(CA7="",NA(),CA7)</f>
        <v>114.8</v>
      </c>
      <c r="CB6" s="36">
        <f t="shared" ref="CB6:CJ6" si="9">IF(CB7="",NA(),CB7)</f>
        <v>113.97</v>
      </c>
      <c r="CC6" s="36">
        <f t="shared" si="9"/>
        <v>116.08</v>
      </c>
      <c r="CD6" s="36">
        <f t="shared" si="9"/>
        <v>114.64</v>
      </c>
      <c r="CE6" s="36">
        <f t="shared" si="9"/>
        <v>113.24</v>
      </c>
      <c r="CF6" s="36">
        <f t="shared" si="9"/>
        <v>150.54</v>
      </c>
      <c r="CG6" s="36">
        <f t="shared" si="9"/>
        <v>151.85</v>
      </c>
      <c r="CH6" s="36">
        <f t="shared" si="9"/>
        <v>153.88</v>
      </c>
      <c r="CI6" s="36">
        <f t="shared" si="9"/>
        <v>157.19</v>
      </c>
      <c r="CJ6" s="36">
        <f t="shared" si="9"/>
        <v>153.71</v>
      </c>
      <c r="CK6" s="35" t="str">
        <f>IF(CK7="","",IF(CK7="-","【-】","【"&amp;SUBSTITUTE(TEXT(CK7,"#,##0.00"),"-","△")&amp;"】"))</f>
        <v>【166.40】</v>
      </c>
      <c r="CL6" s="36">
        <f>IF(CL7="",NA(),CL7)</f>
        <v>66.11</v>
      </c>
      <c r="CM6" s="36">
        <f t="shared" ref="CM6:CU6" si="10">IF(CM7="",NA(),CM7)</f>
        <v>65.72</v>
      </c>
      <c r="CN6" s="36">
        <f t="shared" si="10"/>
        <v>66.540000000000006</v>
      </c>
      <c r="CO6" s="36">
        <f t="shared" si="10"/>
        <v>66.8</v>
      </c>
      <c r="CP6" s="36">
        <f t="shared" si="10"/>
        <v>65.36</v>
      </c>
      <c r="CQ6" s="36">
        <f t="shared" si="10"/>
        <v>63.18</v>
      </c>
      <c r="CR6" s="36">
        <f t="shared" si="10"/>
        <v>63.54</v>
      </c>
      <c r="CS6" s="36">
        <f t="shared" si="10"/>
        <v>63.53</v>
      </c>
      <c r="CT6" s="36">
        <f t="shared" si="10"/>
        <v>63.16</v>
      </c>
      <c r="CU6" s="36">
        <f t="shared" si="10"/>
        <v>64.41</v>
      </c>
      <c r="CV6" s="35" t="str">
        <f>IF(CV7="","",IF(CV7="-","【-】","【"&amp;SUBSTITUTE(TEXT(CV7,"#,##0.00"),"-","△")&amp;"】"))</f>
        <v>【60.69】</v>
      </c>
      <c r="CW6" s="36">
        <f>IF(CW7="",NA(),CW7)</f>
        <v>91.06</v>
      </c>
      <c r="CX6" s="36">
        <f t="shared" ref="CX6:DF6" si="11">IF(CX7="",NA(),CX7)</f>
        <v>91.12</v>
      </c>
      <c r="CY6" s="36">
        <f t="shared" si="11"/>
        <v>91.39</v>
      </c>
      <c r="CZ6" s="36">
        <f t="shared" si="11"/>
        <v>91.05</v>
      </c>
      <c r="DA6" s="36">
        <f t="shared" si="11"/>
        <v>92.06</v>
      </c>
      <c r="DB6" s="36">
        <f t="shared" si="11"/>
        <v>91.6</v>
      </c>
      <c r="DC6" s="36">
        <f t="shared" si="11"/>
        <v>91.48</v>
      </c>
      <c r="DD6" s="36">
        <f t="shared" si="11"/>
        <v>91.58</v>
      </c>
      <c r="DE6" s="36">
        <f t="shared" si="11"/>
        <v>91.48</v>
      </c>
      <c r="DF6" s="36">
        <f t="shared" si="11"/>
        <v>91.64</v>
      </c>
      <c r="DG6" s="35" t="str">
        <f>IF(DG7="","",IF(DG7="-","【-】","【"&amp;SUBSTITUTE(TEXT(DG7,"#,##0.00"),"-","△")&amp;"】"))</f>
        <v>【89.82】</v>
      </c>
      <c r="DH6" s="36">
        <f>IF(DH7="",NA(),DH7)</f>
        <v>49.44</v>
      </c>
      <c r="DI6" s="36">
        <f t="shared" ref="DI6:DQ6" si="12">IF(DI7="",NA(),DI7)</f>
        <v>50.43</v>
      </c>
      <c r="DJ6" s="36">
        <f t="shared" si="12"/>
        <v>51.05</v>
      </c>
      <c r="DK6" s="36">
        <f t="shared" si="12"/>
        <v>51.82</v>
      </c>
      <c r="DL6" s="36">
        <f t="shared" si="12"/>
        <v>52.33</v>
      </c>
      <c r="DM6" s="36">
        <f t="shared" si="12"/>
        <v>49.1</v>
      </c>
      <c r="DN6" s="36">
        <f t="shared" si="12"/>
        <v>49.66</v>
      </c>
      <c r="DO6" s="36">
        <f t="shared" si="12"/>
        <v>50.41</v>
      </c>
      <c r="DP6" s="36">
        <f t="shared" si="12"/>
        <v>51.13</v>
      </c>
      <c r="DQ6" s="36">
        <f t="shared" si="12"/>
        <v>51.62</v>
      </c>
      <c r="DR6" s="35" t="str">
        <f>IF(DR7="","",IF(DR7="-","【-】","【"&amp;SUBSTITUTE(TEXT(DR7,"#,##0.00"),"-","△")&amp;"】"))</f>
        <v>【50.19】</v>
      </c>
      <c r="DS6" s="36">
        <f>IF(DS7="",NA(),DS7)</f>
        <v>17.920000000000002</v>
      </c>
      <c r="DT6" s="36">
        <f t="shared" ref="DT6:EB6" si="13">IF(DT7="",NA(),DT7)</f>
        <v>20.420000000000002</v>
      </c>
      <c r="DU6" s="36">
        <f t="shared" si="13"/>
        <v>23.14</v>
      </c>
      <c r="DV6" s="36">
        <f t="shared" si="13"/>
        <v>28.42</v>
      </c>
      <c r="DW6" s="36">
        <f t="shared" si="13"/>
        <v>29.88</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0.89</v>
      </c>
      <c r="EE6" s="36">
        <f t="shared" ref="EE6:EM6" si="14">IF(EE7="",NA(),EE7)</f>
        <v>0.81</v>
      </c>
      <c r="EF6" s="36">
        <f t="shared" si="14"/>
        <v>0.57999999999999996</v>
      </c>
      <c r="EG6" s="36">
        <f t="shared" si="14"/>
        <v>0.53</v>
      </c>
      <c r="EH6" s="36">
        <f t="shared" si="14"/>
        <v>0.52</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232033</v>
      </c>
      <c r="D7" s="38">
        <v>46</v>
      </c>
      <c r="E7" s="38">
        <v>1</v>
      </c>
      <c r="F7" s="38">
        <v>0</v>
      </c>
      <c r="G7" s="38">
        <v>1</v>
      </c>
      <c r="H7" s="38" t="s">
        <v>93</v>
      </c>
      <c r="I7" s="38" t="s">
        <v>94</v>
      </c>
      <c r="J7" s="38" t="s">
        <v>95</v>
      </c>
      <c r="K7" s="38" t="s">
        <v>96</v>
      </c>
      <c r="L7" s="38" t="s">
        <v>97</v>
      </c>
      <c r="M7" s="38" t="s">
        <v>98</v>
      </c>
      <c r="N7" s="39" t="s">
        <v>99</v>
      </c>
      <c r="O7" s="39">
        <v>49.65</v>
      </c>
      <c r="P7" s="39">
        <v>99.98</v>
      </c>
      <c r="Q7" s="39">
        <v>1920</v>
      </c>
      <c r="R7" s="39">
        <v>384233</v>
      </c>
      <c r="S7" s="39">
        <v>113.82</v>
      </c>
      <c r="T7" s="39">
        <v>3375.8</v>
      </c>
      <c r="U7" s="39">
        <v>383510</v>
      </c>
      <c r="V7" s="39">
        <v>113.82</v>
      </c>
      <c r="W7" s="39">
        <v>3369.44</v>
      </c>
      <c r="X7" s="39">
        <v>105.8</v>
      </c>
      <c r="Y7" s="39">
        <v>106.26</v>
      </c>
      <c r="Z7" s="39">
        <v>104.07</v>
      </c>
      <c r="AA7" s="39">
        <v>104.67</v>
      </c>
      <c r="AB7" s="39">
        <v>104.36</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207.02</v>
      </c>
      <c r="AU7" s="39">
        <v>198.93</v>
      </c>
      <c r="AV7" s="39">
        <v>176.44</v>
      </c>
      <c r="AW7" s="39">
        <v>166.71</v>
      </c>
      <c r="AX7" s="39">
        <v>154.69</v>
      </c>
      <c r="AY7" s="39">
        <v>249.08</v>
      </c>
      <c r="AZ7" s="39">
        <v>254.05</v>
      </c>
      <c r="BA7" s="39">
        <v>258.22000000000003</v>
      </c>
      <c r="BB7" s="39">
        <v>250.03</v>
      </c>
      <c r="BC7" s="39">
        <v>239.45</v>
      </c>
      <c r="BD7" s="39">
        <v>260.31</v>
      </c>
      <c r="BE7" s="39">
        <v>508.13</v>
      </c>
      <c r="BF7" s="39">
        <v>507.31</v>
      </c>
      <c r="BG7" s="39">
        <v>507.54</v>
      </c>
      <c r="BH7" s="39">
        <v>513.94000000000005</v>
      </c>
      <c r="BI7" s="39">
        <v>522.71</v>
      </c>
      <c r="BJ7" s="39">
        <v>266.66000000000003</v>
      </c>
      <c r="BK7" s="39">
        <v>258.63</v>
      </c>
      <c r="BL7" s="39">
        <v>255.12</v>
      </c>
      <c r="BM7" s="39">
        <v>254.19</v>
      </c>
      <c r="BN7" s="39">
        <v>259.56</v>
      </c>
      <c r="BO7" s="39">
        <v>275.67</v>
      </c>
      <c r="BP7" s="39">
        <v>104.55</v>
      </c>
      <c r="BQ7" s="39">
        <v>104.93</v>
      </c>
      <c r="BR7" s="39">
        <v>102.74</v>
      </c>
      <c r="BS7" s="39">
        <v>103.49</v>
      </c>
      <c r="BT7" s="39">
        <v>103.19</v>
      </c>
      <c r="BU7" s="39">
        <v>110.87</v>
      </c>
      <c r="BV7" s="39">
        <v>110.3</v>
      </c>
      <c r="BW7" s="39">
        <v>109.12</v>
      </c>
      <c r="BX7" s="39">
        <v>107.42</v>
      </c>
      <c r="BY7" s="39">
        <v>105.07</v>
      </c>
      <c r="BZ7" s="39">
        <v>100.05</v>
      </c>
      <c r="CA7" s="39">
        <v>114.8</v>
      </c>
      <c r="CB7" s="39">
        <v>113.97</v>
      </c>
      <c r="CC7" s="39">
        <v>116.08</v>
      </c>
      <c r="CD7" s="39">
        <v>114.64</v>
      </c>
      <c r="CE7" s="39">
        <v>113.24</v>
      </c>
      <c r="CF7" s="39">
        <v>150.54</v>
      </c>
      <c r="CG7" s="39">
        <v>151.85</v>
      </c>
      <c r="CH7" s="39">
        <v>153.88</v>
      </c>
      <c r="CI7" s="39">
        <v>157.19</v>
      </c>
      <c r="CJ7" s="39">
        <v>153.71</v>
      </c>
      <c r="CK7" s="39">
        <v>166.4</v>
      </c>
      <c r="CL7" s="39">
        <v>66.11</v>
      </c>
      <c r="CM7" s="39">
        <v>65.72</v>
      </c>
      <c r="CN7" s="39">
        <v>66.540000000000006</v>
      </c>
      <c r="CO7" s="39">
        <v>66.8</v>
      </c>
      <c r="CP7" s="39">
        <v>65.36</v>
      </c>
      <c r="CQ7" s="39">
        <v>63.18</v>
      </c>
      <c r="CR7" s="39">
        <v>63.54</v>
      </c>
      <c r="CS7" s="39">
        <v>63.53</v>
      </c>
      <c r="CT7" s="39">
        <v>63.16</v>
      </c>
      <c r="CU7" s="39">
        <v>64.41</v>
      </c>
      <c r="CV7" s="39">
        <v>60.69</v>
      </c>
      <c r="CW7" s="39">
        <v>91.06</v>
      </c>
      <c r="CX7" s="39">
        <v>91.12</v>
      </c>
      <c r="CY7" s="39">
        <v>91.39</v>
      </c>
      <c r="CZ7" s="39">
        <v>91.05</v>
      </c>
      <c r="DA7" s="39">
        <v>92.06</v>
      </c>
      <c r="DB7" s="39">
        <v>91.6</v>
      </c>
      <c r="DC7" s="39">
        <v>91.48</v>
      </c>
      <c r="DD7" s="39">
        <v>91.58</v>
      </c>
      <c r="DE7" s="39">
        <v>91.48</v>
      </c>
      <c r="DF7" s="39">
        <v>91.64</v>
      </c>
      <c r="DG7" s="39">
        <v>89.82</v>
      </c>
      <c r="DH7" s="39">
        <v>49.44</v>
      </c>
      <c r="DI7" s="39">
        <v>50.43</v>
      </c>
      <c r="DJ7" s="39">
        <v>51.05</v>
      </c>
      <c r="DK7" s="39">
        <v>51.82</v>
      </c>
      <c r="DL7" s="39">
        <v>52.33</v>
      </c>
      <c r="DM7" s="39">
        <v>49.1</v>
      </c>
      <c r="DN7" s="39">
        <v>49.66</v>
      </c>
      <c r="DO7" s="39">
        <v>50.41</v>
      </c>
      <c r="DP7" s="39">
        <v>51.13</v>
      </c>
      <c r="DQ7" s="39">
        <v>51.62</v>
      </c>
      <c r="DR7" s="39">
        <v>50.19</v>
      </c>
      <c r="DS7" s="39">
        <v>17.920000000000002</v>
      </c>
      <c r="DT7" s="39">
        <v>20.420000000000002</v>
      </c>
      <c r="DU7" s="39">
        <v>23.14</v>
      </c>
      <c r="DV7" s="39">
        <v>28.42</v>
      </c>
      <c r="DW7" s="39">
        <v>29.88</v>
      </c>
      <c r="DX7" s="39">
        <v>17.420000000000002</v>
      </c>
      <c r="DY7" s="39">
        <v>18.940000000000001</v>
      </c>
      <c r="DZ7" s="39">
        <v>20.36</v>
      </c>
      <c r="EA7" s="39">
        <v>22.41</v>
      </c>
      <c r="EB7" s="39">
        <v>23.68</v>
      </c>
      <c r="EC7" s="39">
        <v>20.63</v>
      </c>
      <c r="ED7" s="39">
        <v>0.89</v>
      </c>
      <c r="EE7" s="39">
        <v>0.81</v>
      </c>
      <c r="EF7" s="39">
        <v>0.57999999999999996</v>
      </c>
      <c r="EG7" s="39">
        <v>0.53</v>
      </c>
      <c r="EH7" s="39">
        <v>0.52</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2022-01-25T07:09:06Z</cp:lastPrinted>
  <dcterms:created xsi:type="dcterms:W3CDTF">2021-12-03T06:51:24Z</dcterms:created>
  <dcterms:modified xsi:type="dcterms:W3CDTF">2022-01-25T07:09:07Z</dcterms:modified>
  <cp:category/>
</cp:coreProperties>
</file>