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OOSiayg5mRopSg3B5LCwhxRuAljG3Pu2ddoXtPyFQUbaNxydDW4ehHgL4SA3g6GHDExeAPagc54NoOu3R+j/Kg==" workbookSaltValue="6L6GGDLBAWxs9e69H8g7/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MA51" i="4"/>
  <c r="IT76" i="4"/>
  <c r="CS51" i="4"/>
  <c r="HJ30" i="4"/>
  <c r="CS30" i="4"/>
  <c r="BZ76" i="4"/>
  <c r="C11" i="5"/>
  <c r="D11" i="5"/>
  <c r="E11" i="5"/>
  <c r="B11" i="5"/>
  <c r="BK76" i="4" l="1"/>
  <c r="LH51" i="4"/>
  <c r="GQ30" i="4"/>
  <c r="BZ30" i="4"/>
  <c r="LT76" i="4"/>
  <c r="GQ51" i="4"/>
  <c r="LH30" i="4"/>
  <c r="BZ51" i="4"/>
  <c r="IE76" i="4"/>
  <c r="BG30" i="4"/>
  <c r="AV76" i="4"/>
  <c r="KO51" i="4"/>
  <c r="KO30" i="4"/>
  <c r="BG51" i="4"/>
  <c r="LE76" i="4"/>
  <c r="FX51" i="4"/>
  <c r="HP76" i="4"/>
  <c r="FX30" i="4"/>
  <c r="KP76" i="4"/>
  <c r="HA76" i="4"/>
  <c r="AN51" i="4"/>
  <c r="FE30" i="4"/>
  <c r="AN30" i="4"/>
  <c r="JV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<sst xmlns="http://schemas.openxmlformats.org/spreadsheetml/2006/main" count="278" uniqueCount="133">
  <si>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</si>
  <si>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</si>
  <si>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</si>
  <si>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</si>
  <si>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</si>
  <si>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</si>
  <si>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</si>
  <si>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</si>
  <si>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</si>
  <si>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</si>
  <si>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</si>
  <si>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</si>
  <si>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</si>
  <si>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</si>
  <si>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</si>
  <si>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</si>
  <si>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</si>
  <si>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</si>
  <si>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</si>
  <si>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</si>
  <si>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</si>
  <si>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</si>
  <si>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</si>
  <si>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</si>
  <si>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</si>
  <si>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</si>
  <si>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</si>
  <si>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</si>
  <si>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</si>
  <si>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</si>
  <si>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</si>
  <si>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</si>
  <si>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</si>
  <si>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</si>
  <si>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</si>
  <si>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</si>
  <si>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</si>
  <si>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</si>
  <si>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</si>
  <si>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</si>
  <si>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</si>
  <si>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</si>
  <si>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</si>
  <si>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</si>
  <si>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</si>
  <si>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</si>
  <si>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</si>
  <si>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</si>
  <si>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</si>
  <si>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</si>
  <si>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</si>
  <si>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</si>
  <si>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</si>
  <si>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</si>
  <si>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</si>
  <si>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</si>
  <si>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</si>
  <si>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</si>
  <si>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</si>
  <si>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</si>
  <si>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</si>
  <si>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</si>
  <si>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</si>
  <si>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</si>
  <si>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</si>
  <si>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</si>
  <si>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</si>
  <si>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</si>
  <si>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</si>
  <si>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</si>
  <si>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</si>
  <si>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</si>
  <si>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</si>
  <si>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</si>
  <si>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</si>
  <si>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</si>
  <si>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</si>
  <si>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</si>
  <si>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</si>
  <si>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</si>
  <si>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</si>
  <si>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</si>
  <si>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</si>
  <si>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</si>
  <si>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</si>
  <si>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</si>
  <si>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</si>
  <si>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</si>
  <si>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</si>
  <si>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</si>
  <si>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</si>
  <si>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</si>
  <si>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</si>
  <si>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</si>
  <si>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</si>
  <si>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</si>
  <si>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</si>
  <si>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</si>
  <si>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</si>
  <si>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</si>
  <si>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</si>
  <si>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</si>
  <si>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</si>
  <si>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</si>
  <si>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</si>
  <si>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</si>
  <si>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</si>
  <si>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</si>
  <si>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</si>
  <si>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</si>
  <si>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</si>
  <si>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</si>
  <si>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</si>
  <si>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</si>
  <si>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</si>
  <si>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</si>
  <si>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</si>
  <si>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</si>
  <si>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</si>
  <si>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</si>
  <si>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</si>
  <si>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</si>
  <si>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</si>
  <si>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</si>
  <si>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</si>
  <si>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</si>
  <si>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</si>
  <si>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</si>
  <si>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</si>
  <si>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銀座通公共駐車場については、供用後45年が経過し、建物構造物の老朽化が著しい。平成28年度の調査において構造物としての問題はないことが判明しているが、平成30年度と令和1年度に耐震診断の実施により、必要な耐震及び防水工事の規模が示されたため、現在、改修工事の是非と時期を検討中である。
　駅東地下駐車場については、供用開始から20年が経過し、固定資産台帳上から今後20年は耐用年数があると想定され、施設修繕及び設備更新等を修繕計画に基づき、必要に応じて行っていく予定である。
　なお、地方公営企業法を適用していないため⑥有形固定資産減価償却費⑨累積欠損金比率については「該当数値なし」となっている。</t>
    <rPh sb="122" eb="124">
      <t>ゲンザイ</t>
    </rPh>
    <rPh sb="138" eb="139">
      <t>チュウ</t>
    </rPh>
    <phoneticPr fontId="5"/>
  </si>
  <si>
    <t>　新型コロナウイルス感染症の影響により、一日平均駐車台数が減少したことから、⑪稼働率については約23％悪化した。
　しかし、全国平均及び類似施設平均値を上回っており、これは駅から近く利便性が高いことが要因と考えられる。
　コロナ収束後は、在宅ワーク等の新しい生活様式の浸透により、以前の利用状況まで回復するのは時間がかかることが予想されるが、社会情勢及び利用者のニーズを把握し、引き続き運用を検討していく必要がある。</t>
    <rPh sb="20" eb="22">
      <t>イチニチ</t>
    </rPh>
    <rPh sb="22" eb="24">
      <t>ヘイキン</t>
    </rPh>
    <rPh sb="24" eb="26">
      <t>チュウシャ</t>
    </rPh>
    <rPh sb="26" eb="28">
      <t>ダイスウ</t>
    </rPh>
    <rPh sb="29" eb="31">
      <t>ゲンショウ</t>
    </rPh>
    <rPh sb="47" eb="48">
      <t>ヤク</t>
    </rPh>
    <rPh sb="51" eb="53">
      <t>アッカ</t>
    </rPh>
    <rPh sb="76" eb="78">
      <t>ウワマワ</t>
    </rPh>
    <rPh sb="100" eb="102">
      <t>ヨウイン</t>
    </rPh>
    <rPh sb="103" eb="104">
      <t>カンガ</t>
    </rPh>
    <rPh sb="114" eb="116">
      <t>シュウソク</t>
    </rPh>
    <rPh sb="116" eb="117">
      <t>ゴ</t>
    </rPh>
    <rPh sb="119" eb="121">
      <t>ザイタク</t>
    </rPh>
    <rPh sb="124" eb="125">
      <t>ナド</t>
    </rPh>
    <rPh sb="126" eb="127">
      <t>アタラ</t>
    </rPh>
    <rPh sb="129" eb="131">
      <t>セイカツ</t>
    </rPh>
    <rPh sb="131" eb="133">
      <t>ヨウシキ</t>
    </rPh>
    <rPh sb="134" eb="136">
      <t>シントウ</t>
    </rPh>
    <rPh sb="140" eb="142">
      <t>イゼン</t>
    </rPh>
    <rPh sb="143" eb="145">
      <t>リヨウ</t>
    </rPh>
    <rPh sb="145" eb="147">
      <t>ジョウキョウ</t>
    </rPh>
    <rPh sb="149" eb="151">
      <t>カイフク</t>
    </rPh>
    <rPh sb="155" eb="157">
      <t>ジカン</t>
    </rPh>
    <rPh sb="164" eb="166">
      <t>ヨソウ</t>
    </rPh>
    <rPh sb="189" eb="190">
      <t>ヒ</t>
    </rPh>
    <rPh sb="191" eb="192">
      <t>ツヅ</t>
    </rPh>
    <phoneticPr fontId="5"/>
  </si>
  <si>
    <t>　令和2年度末で企業債の償還が終了することもあり、償還金額は段階的に減少している。本来であれば、令和2年度より黒字化する予定であったが、新型コロナウイルス感染症の影響により、前年度比で約29％の減収となり、例年通り、一般会計繰入金（他会計補助金）を受け入れた。この要因により、①収益収支比率については全国平均及び類似施設平均値より低くなっている。
　しかし、企業債の償還終了以降は④売上高ＧＯＰ比率と同様に①収益的収支比率も類似施設平均値を上回る見込である。</t>
    <rPh sb="1" eb="3">
      <t>レイワ</t>
    </rPh>
    <rPh sb="4" eb="6">
      <t>ネンド</t>
    </rPh>
    <rPh sb="6" eb="7">
      <t>マツ</t>
    </rPh>
    <rPh sb="8" eb="10">
      <t>キギョウ</t>
    </rPh>
    <rPh sb="10" eb="11">
      <t>サイ</t>
    </rPh>
    <rPh sb="12" eb="14">
      <t>ショウカン</t>
    </rPh>
    <rPh sb="15" eb="17">
      <t>シュウリョウ</t>
    </rPh>
    <rPh sb="25" eb="27">
      <t>ショウカン</t>
    </rPh>
    <rPh sb="27" eb="29">
      <t>キンガク</t>
    </rPh>
    <rPh sb="30" eb="33">
      <t>ダンカイテキ</t>
    </rPh>
    <rPh sb="34" eb="36">
      <t>ゲンショウ</t>
    </rPh>
    <rPh sb="41" eb="43">
      <t>ホンライ</t>
    </rPh>
    <rPh sb="48" eb="50">
      <t>レイワ</t>
    </rPh>
    <rPh sb="51" eb="53">
      <t>ネンド</t>
    </rPh>
    <rPh sb="55" eb="58">
      <t>クロジカ</t>
    </rPh>
    <rPh sb="60" eb="62">
      <t>ヨテイ</t>
    </rPh>
    <rPh sb="89" eb="90">
      <t>ド</t>
    </rPh>
    <rPh sb="90" eb="91">
      <t>ヒ</t>
    </rPh>
    <rPh sb="103" eb="105">
      <t>レイネン</t>
    </rPh>
    <rPh sb="105" eb="106">
      <t>ドオ</t>
    </rPh>
    <rPh sb="108" eb="110">
      <t>イッパン</t>
    </rPh>
    <rPh sb="110" eb="112">
      <t>カイケイ</t>
    </rPh>
    <rPh sb="112" eb="114">
      <t>クリイレ</t>
    </rPh>
    <rPh sb="114" eb="115">
      <t>キン</t>
    </rPh>
    <rPh sb="116" eb="117">
      <t>タ</t>
    </rPh>
    <rPh sb="117" eb="119">
      <t>カイケイ</t>
    </rPh>
    <rPh sb="119" eb="122">
      <t>ホジョキン</t>
    </rPh>
    <rPh sb="124" eb="125">
      <t>ウ</t>
    </rPh>
    <rPh sb="126" eb="127">
      <t>イ</t>
    </rPh>
    <rPh sb="132" eb="134">
      <t>ヨウイン</t>
    </rPh>
    <rPh sb="165" eb="166">
      <t>ヒク</t>
    </rPh>
    <rPh sb="179" eb="181">
      <t>キギョウ</t>
    </rPh>
    <rPh sb="181" eb="182">
      <t>サイ</t>
    </rPh>
    <phoneticPr fontId="5"/>
  </si>
  <si>
    <t>　新型コロナウイルス感染症の影響が、収支を赤字にしている。
　しかし、令和2年度末の企業債の償還終了以降は、引き続き感染症の影響があった場合でも、①収益的収支は類似施設平均値を超え黒字になる見込である。
　しかし、銀座通公共駐車場の耐震等改修工事が実施されれば、上記比率のマイナス要因になりうる。そのため、改修費用を含む事業としてＰＦＩ等の民間活力導入も検討している。
　また、市営での営業を継続するには、更なる営業収益を上げる（一般利用者の利用増）ために、近隣駐車場の動向に注視しつつ、料金体制等の見直しも必要である。
　なお、経営戦略については令和2年度に策定した。</t>
    <rPh sb="40" eb="41">
      <t>マツ</t>
    </rPh>
    <rPh sb="42" eb="44">
      <t>キギョウ</t>
    </rPh>
    <rPh sb="44" eb="45">
      <t>サイ</t>
    </rPh>
    <rPh sb="54" eb="55">
      <t>ヒ</t>
    </rPh>
    <rPh sb="56" eb="57">
      <t>ツヅ</t>
    </rPh>
    <rPh sb="58" eb="61">
      <t>カンセンショウ</t>
    </rPh>
    <rPh sb="62" eb="64">
      <t>エイキョウ</t>
    </rPh>
    <rPh sb="68" eb="70">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</si>
</sst>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63.7</c:v>
                </c:pt>
                <c:pt idx="1">
                  <c:v>70.8</c:v>
                </c:pt>
                <c:pt idx="2">
                  <c:v>70.3</c:v>
                </c:pt>
                <c:pt idx="3">
                  <c:v>65.3</c:v>
                </c:pt>
                <c:pt idx="4">
                  <c:v>82.7</c:v>
                </c:pt>
              </c:numCache>
            </c:numRef>
          </c:val>
          <c:extLst>
            <c:ext xmlns:c16="http://schemas.microsoft.com/office/drawing/2014/chart" uri="{C3380CC4-5D6E-409C-BE32-E72D297353CC}">
              <c16:uniqueId val="{00000000-7415-493E-A65F-9D524AFAE3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7415-493E-A65F-9D524AFAE3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295.3</c:v>
                </c:pt>
                <c:pt idx="1">
                  <c:v>196.1</c:v>
                </c:pt>
                <c:pt idx="2">
                  <c:v>110.1</c:v>
                </c:pt>
                <c:pt idx="3">
                  <c:v>42.4</c:v>
                </c:pt>
                <c:pt idx="4">
                  <c:v>0</c:v>
                </c:pt>
              </c:numCache>
            </c:numRef>
          </c:val>
          <c:extLst>
            <c:ext xmlns:c16="http://schemas.microsoft.com/office/drawing/2014/chart" uri="{C3380CC4-5D6E-409C-BE32-E72D297353CC}">
              <c16:uniqueId val="{00000000-794C-4BA6-9E52-756B5C9C3E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794C-4BA6-9E52-756B5C9C3E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267-4BEC-80DC-8D025588C6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67-4BEC-80DC-8D025588C6B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465-45F9-9B2E-88433014DD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65-45F9-9B2E-88433014DDB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2F-4939-A99A-FEBB6275C6D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FE2F-4939-A99A-FEBB6275C6D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B29-4987-9AE0-8AFC8405D65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0B29-4987-9AE0-8AFC8405D65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288.60000000000002</c:v>
                </c:pt>
                <c:pt idx="1">
                  <c:v>287.39999999999998</c:v>
                </c:pt>
                <c:pt idx="2">
                  <c:v>284.60000000000002</c:v>
                </c:pt>
                <c:pt idx="3">
                  <c:v>275.2</c:v>
                </c:pt>
                <c:pt idx="4">
                  <c:v>211.8</c:v>
                </c:pt>
              </c:numCache>
            </c:numRef>
          </c:val>
          <c:extLst>
            <c:ext xmlns:c16="http://schemas.microsoft.com/office/drawing/2014/chart" uri="{C3380CC4-5D6E-409C-BE32-E72D297353CC}">
              <c16:uniqueId val="{00000000-6B4D-4E8D-AC4B-5A830C6AB3C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6B4D-4E8D-AC4B-5A830C6AB3C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51.5</c:v>
                </c:pt>
                <c:pt idx="1">
                  <c:v>60.3</c:v>
                </c:pt>
                <c:pt idx="2">
                  <c:v>49.8</c:v>
                </c:pt>
                <c:pt idx="3">
                  <c:v>21.7</c:v>
                </c:pt>
                <c:pt idx="4">
                  <c:v>40.700000000000003</c:v>
                </c:pt>
              </c:numCache>
            </c:numRef>
          </c:val>
          <c:extLst>
            <c:ext xmlns:c16="http://schemas.microsoft.com/office/drawing/2014/chart" uri="{C3380CC4-5D6E-409C-BE32-E72D297353CC}">
              <c16:uniqueId val="{00000000-8C25-4A86-83E5-9991733C6B4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8C25-4A86-83E5-9991733C6B4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52516</c:v>
                </c:pt>
                <c:pt idx="1">
                  <c:v>62342</c:v>
                </c:pt>
                <c:pt idx="2">
                  <c:v>50360</c:v>
                </c:pt>
                <c:pt idx="3">
                  <c:v>20085</c:v>
                </c:pt>
                <c:pt idx="4">
                  <c:v>30852</c:v>
                </c:pt>
              </c:numCache>
            </c:numRef>
          </c:val>
          <c:extLst>
            <c:ext xmlns:c16="http://schemas.microsoft.com/office/drawing/2014/chart" uri="{C3380CC4-5D6E-409C-BE32-E72D297353CC}">
              <c16:uniqueId val="{00000000-990A-48E4-BDFE-B111D0EC2A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990A-48E4-BDFE-B111D0EC2A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愛知県一宮市　一宮駅東地下駐車場・銀座通公共駐車場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63.7</v>
      </c>
      <c r="V31" s="110"/>
      <c r="W31" s="110"/>
      <c r="X31" s="110"/>
      <c r="Y31" s="110"/>
      <c r="Z31" s="110"/>
      <c r="AA31" s="110"/>
      <c r="AB31" s="110"/>
      <c r="AC31" s="110"/>
      <c r="AD31" s="110"/>
      <c r="AE31" s="110"/>
      <c r="AF31" s="110"/>
      <c r="AG31" s="110"/>
      <c r="AH31" s="110"/>
      <c r="AI31" s="110"/>
      <c r="AJ31" s="110"/>
      <c r="AK31" s="110"/>
      <c r="AL31" s="110"/>
      <c r="AM31" s="110"/>
      <c r="AN31" s="110">
        <f>データ!Z7</f>
        <v>70.8</v>
      </c>
      <c r="AO31" s="110"/>
      <c r="AP31" s="110"/>
      <c r="AQ31" s="110"/>
      <c r="AR31" s="110"/>
      <c r="AS31" s="110"/>
      <c r="AT31" s="110"/>
      <c r="AU31" s="110"/>
      <c r="AV31" s="110"/>
      <c r="AW31" s="110"/>
      <c r="AX31" s="110"/>
      <c r="AY31" s="110"/>
      <c r="AZ31" s="110"/>
      <c r="BA31" s="110"/>
      <c r="BB31" s="110"/>
      <c r="BC31" s="110"/>
      <c r="BD31" s="110"/>
      <c r="BE31" s="110"/>
      <c r="BF31" s="110"/>
      <c r="BG31" s="110">
        <f>データ!AA7</f>
        <v>70.3</v>
      </c>
      <c r="BH31" s="110"/>
      <c r="BI31" s="110"/>
      <c r="BJ31" s="110"/>
      <c r="BK31" s="110"/>
      <c r="BL31" s="110"/>
      <c r="BM31" s="110"/>
      <c r="BN31" s="110"/>
      <c r="BO31" s="110"/>
      <c r="BP31" s="110"/>
      <c r="BQ31" s="110"/>
      <c r="BR31" s="110"/>
      <c r="BS31" s="110"/>
      <c r="BT31" s="110"/>
      <c r="BU31" s="110"/>
      <c r="BV31" s="110"/>
      <c r="BW31" s="110"/>
      <c r="BX31" s="110"/>
      <c r="BY31" s="110"/>
      <c r="BZ31" s="110">
        <f>データ!AB7</f>
        <v>65.3</v>
      </c>
      <c r="CA31" s="110"/>
      <c r="CB31" s="110"/>
      <c r="CC31" s="110"/>
      <c r="CD31" s="110"/>
      <c r="CE31" s="110"/>
      <c r="CF31" s="110"/>
      <c r="CG31" s="110"/>
      <c r="CH31" s="110"/>
      <c r="CI31" s="110"/>
      <c r="CJ31" s="110"/>
      <c r="CK31" s="110"/>
      <c r="CL31" s="110"/>
      <c r="CM31" s="110"/>
      <c r="CN31" s="110"/>
      <c r="CO31" s="110"/>
      <c r="CP31" s="110"/>
      <c r="CQ31" s="110"/>
      <c r="CR31" s="110"/>
      <c r="CS31" s="110">
        <f>データ!AC7</f>
        <v>82.7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288.60000000000002</v>
      </c>
      <c r="JD31" s="81"/>
      <c r="JE31" s="81"/>
      <c r="JF31" s="81"/>
      <c r="JG31" s="81"/>
      <c r="JH31" s="81"/>
      <c r="JI31" s="81"/>
      <c r="JJ31" s="81"/>
      <c r="JK31" s="81"/>
      <c r="JL31" s="81"/>
      <c r="JM31" s="81"/>
      <c r="JN31" s="81"/>
      <c r="JO31" s="81"/>
      <c r="JP31" s="81"/>
      <c r="JQ31" s="81"/>
      <c r="JR31" s="81"/>
      <c r="JS31" s="81"/>
      <c r="JT31" s="81"/>
      <c r="JU31" s="82"/>
      <c r="JV31" s="80">
        <f>データ!DL7</f>
        <v>287.39999999999998</v>
      </c>
      <c r="JW31" s="81"/>
      <c r="JX31" s="81"/>
      <c r="JY31" s="81"/>
      <c r="JZ31" s="81"/>
      <c r="KA31" s="81"/>
      <c r="KB31" s="81"/>
      <c r="KC31" s="81"/>
      <c r="KD31" s="81"/>
      <c r="KE31" s="81"/>
      <c r="KF31" s="81"/>
      <c r="KG31" s="81"/>
      <c r="KH31" s="81"/>
      <c r="KI31" s="81"/>
      <c r="KJ31" s="81"/>
      <c r="KK31" s="81"/>
      <c r="KL31" s="81"/>
      <c r="KM31" s="81"/>
      <c r="KN31" s="82"/>
      <c r="KO31" s="80">
        <f>データ!DM7</f>
        <v>284.60000000000002</v>
      </c>
      <c r="KP31" s="81"/>
      <c r="KQ31" s="81"/>
      <c r="KR31" s="81"/>
      <c r="KS31" s="81"/>
      <c r="KT31" s="81"/>
      <c r="KU31" s="81"/>
      <c r="KV31" s="81"/>
      <c r="KW31" s="81"/>
      <c r="KX31" s="81"/>
      <c r="KY31" s="81"/>
      <c r="KZ31" s="81"/>
      <c r="LA31" s="81"/>
      <c r="LB31" s="81"/>
      <c r="LC31" s="81"/>
      <c r="LD31" s="81"/>
      <c r="LE31" s="81"/>
      <c r="LF31" s="81"/>
      <c r="LG31" s="82"/>
      <c r="LH31" s="80">
        <f>データ!DN7</f>
        <v>275.2</v>
      </c>
      <c r="LI31" s="81"/>
      <c r="LJ31" s="81"/>
      <c r="LK31" s="81"/>
      <c r="LL31" s="81"/>
      <c r="LM31" s="81"/>
      <c r="LN31" s="81"/>
      <c r="LO31" s="81"/>
      <c r="LP31" s="81"/>
      <c r="LQ31" s="81"/>
      <c r="LR31" s="81"/>
      <c r="LS31" s="81"/>
      <c r="LT31" s="81"/>
      <c r="LU31" s="81"/>
      <c r="LV31" s="81"/>
      <c r="LW31" s="81"/>
      <c r="LX31" s="81"/>
      <c r="LY31" s="81"/>
      <c r="LZ31" s="82"/>
      <c r="MA31" s="80">
        <f>データ!DO7</f>
        <v>211.8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51.5</v>
      </c>
      <c r="EM52" s="110"/>
      <c r="EN52" s="110"/>
      <c r="EO52" s="110"/>
      <c r="EP52" s="110"/>
      <c r="EQ52" s="110"/>
      <c r="ER52" s="110"/>
      <c r="ES52" s="110"/>
      <c r="ET52" s="110"/>
      <c r="EU52" s="110"/>
      <c r="EV52" s="110"/>
      <c r="EW52" s="110"/>
      <c r="EX52" s="110"/>
      <c r="EY52" s="110"/>
      <c r="EZ52" s="110"/>
      <c r="FA52" s="110"/>
      <c r="FB52" s="110"/>
      <c r="FC52" s="110"/>
      <c r="FD52" s="110"/>
      <c r="FE52" s="110">
        <f>データ!BG7</f>
        <v>60.3</v>
      </c>
      <c r="FF52" s="110"/>
      <c r="FG52" s="110"/>
      <c r="FH52" s="110"/>
      <c r="FI52" s="110"/>
      <c r="FJ52" s="110"/>
      <c r="FK52" s="110"/>
      <c r="FL52" s="110"/>
      <c r="FM52" s="110"/>
      <c r="FN52" s="110"/>
      <c r="FO52" s="110"/>
      <c r="FP52" s="110"/>
      <c r="FQ52" s="110"/>
      <c r="FR52" s="110"/>
      <c r="FS52" s="110"/>
      <c r="FT52" s="110"/>
      <c r="FU52" s="110"/>
      <c r="FV52" s="110"/>
      <c r="FW52" s="110"/>
      <c r="FX52" s="110">
        <f>データ!BH7</f>
        <v>49.8</v>
      </c>
      <c r="FY52" s="110"/>
      <c r="FZ52" s="110"/>
      <c r="GA52" s="110"/>
      <c r="GB52" s="110"/>
      <c r="GC52" s="110"/>
      <c r="GD52" s="110"/>
      <c r="GE52" s="110"/>
      <c r="GF52" s="110"/>
      <c r="GG52" s="110"/>
      <c r="GH52" s="110"/>
      <c r="GI52" s="110"/>
      <c r="GJ52" s="110"/>
      <c r="GK52" s="110"/>
      <c r="GL52" s="110"/>
      <c r="GM52" s="110"/>
      <c r="GN52" s="110"/>
      <c r="GO52" s="110"/>
      <c r="GP52" s="110"/>
      <c r="GQ52" s="110">
        <f>データ!BI7</f>
        <v>21.7</v>
      </c>
      <c r="GR52" s="110"/>
      <c r="GS52" s="110"/>
      <c r="GT52" s="110"/>
      <c r="GU52" s="110"/>
      <c r="GV52" s="110"/>
      <c r="GW52" s="110"/>
      <c r="GX52" s="110"/>
      <c r="GY52" s="110"/>
      <c r="GZ52" s="110"/>
      <c r="HA52" s="110"/>
      <c r="HB52" s="110"/>
      <c r="HC52" s="110"/>
      <c r="HD52" s="110"/>
      <c r="HE52" s="110"/>
      <c r="HF52" s="110"/>
      <c r="HG52" s="110"/>
      <c r="HH52" s="110"/>
      <c r="HI52" s="110"/>
      <c r="HJ52" s="110">
        <f>データ!BJ7</f>
        <v>40.700000000000003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52516</v>
      </c>
      <c r="JD52" s="106"/>
      <c r="JE52" s="106"/>
      <c r="JF52" s="106"/>
      <c r="JG52" s="106"/>
      <c r="JH52" s="106"/>
      <c r="JI52" s="106"/>
      <c r="JJ52" s="106"/>
      <c r="JK52" s="106"/>
      <c r="JL52" s="106"/>
      <c r="JM52" s="106"/>
      <c r="JN52" s="106"/>
      <c r="JO52" s="106"/>
      <c r="JP52" s="106"/>
      <c r="JQ52" s="106"/>
      <c r="JR52" s="106"/>
      <c r="JS52" s="106"/>
      <c r="JT52" s="106"/>
      <c r="JU52" s="106"/>
      <c r="JV52" s="106">
        <f>データ!BR7</f>
        <v>62342</v>
      </c>
      <c r="JW52" s="106"/>
      <c r="JX52" s="106"/>
      <c r="JY52" s="106"/>
      <c r="JZ52" s="106"/>
      <c r="KA52" s="106"/>
      <c r="KB52" s="106"/>
      <c r="KC52" s="106"/>
      <c r="KD52" s="106"/>
      <c r="KE52" s="106"/>
      <c r="KF52" s="106"/>
      <c r="KG52" s="106"/>
      <c r="KH52" s="106"/>
      <c r="KI52" s="106"/>
      <c r="KJ52" s="106"/>
      <c r="KK52" s="106"/>
      <c r="KL52" s="106"/>
      <c r="KM52" s="106"/>
      <c r="KN52" s="106"/>
      <c r="KO52" s="106">
        <f>データ!BS7</f>
        <v>50360</v>
      </c>
      <c r="KP52" s="106"/>
      <c r="KQ52" s="106"/>
      <c r="KR52" s="106"/>
      <c r="KS52" s="106"/>
      <c r="KT52" s="106"/>
      <c r="KU52" s="106"/>
      <c r="KV52" s="106"/>
      <c r="KW52" s="106"/>
      <c r="KX52" s="106"/>
      <c r="KY52" s="106"/>
      <c r="KZ52" s="106"/>
      <c r="LA52" s="106"/>
      <c r="LB52" s="106"/>
      <c r="LC52" s="106"/>
      <c r="LD52" s="106"/>
      <c r="LE52" s="106"/>
      <c r="LF52" s="106"/>
      <c r="LG52" s="106"/>
      <c r="LH52" s="106">
        <f>データ!BT7</f>
        <v>20085</v>
      </c>
      <c r="LI52" s="106"/>
      <c r="LJ52" s="106"/>
      <c r="LK52" s="106"/>
      <c r="LL52" s="106"/>
      <c r="LM52" s="106"/>
      <c r="LN52" s="106"/>
      <c r="LO52" s="106"/>
      <c r="LP52" s="106"/>
      <c r="LQ52" s="106"/>
      <c r="LR52" s="106"/>
      <c r="LS52" s="106"/>
      <c r="LT52" s="106"/>
      <c r="LU52" s="106"/>
      <c r="LV52" s="106"/>
      <c r="LW52" s="106"/>
      <c r="LX52" s="106"/>
      <c r="LY52" s="106"/>
      <c r="LZ52" s="106"/>
      <c r="MA52" s="106">
        <f>データ!BU7</f>
        <v>30852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5101391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41860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295.3</v>
      </c>
      <c r="KB77" s="81"/>
      <c r="KC77" s="81"/>
      <c r="KD77" s="81"/>
      <c r="KE77" s="81"/>
      <c r="KF77" s="81"/>
      <c r="KG77" s="81"/>
      <c r="KH77" s="81"/>
      <c r="KI77" s="81"/>
      <c r="KJ77" s="81"/>
      <c r="KK77" s="81"/>
      <c r="KL77" s="81"/>
      <c r="KM77" s="81"/>
      <c r="KN77" s="81"/>
      <c r="KO77" s="82"/>
      <c r="KP77" s="80">
        <f>データ!DA7</f>
        <v>196.1</v>
      </c>
      <c r="KQ77" s="81"/>
      <c r="KR77" s="81"/>
      <c r="KS77" s="81"/>
      <c r="KT77" s="81"/>
      <c r="KU77" s="81"/>
      <c r="KV77" s="81"/>
      <c r="KW77" s="81"/>
      <c r="KX77" s="81"/>
      <c r="KY77" s="81"/>
      <c r="KZ77" s="81"/>
      <c r="LA77" s="81"/>
      <c r="LB77" s="81"/>
      <c r="LC77" s="81"/>
      <c r="LD77" s="82"/>
      <c r="LE77" s="80">
        <f>データ!DB7</f>
        <v>110.1</v>
      </c>
      <c r="LF77" s="81"/>
      <c r="LG77" s="81"/>
      <c r="LH77" s="81"/>
      <c r="LI77" s="81"/>
      <c r="LJ77" s="81"/>
      <c r="LK77" s="81"/>
      <c r="LL77" s="81"/>
      <c r="LM77" s="81"/>
      <c r="LN77" s="81"/>
      <c r="LO77" s="81"/>
      <c r="LP77" s="81"/>
      <c r="LQ77" s="81"/>
      <c r="LR77" s="81"/>
      <c r="LS77" s="82"/>
      <c r="LT77" s="80">
        <f>データ!DC7</f>
        <v>42.4</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4jcWpxSVRGThFfYSNm9Bk9ZL/wTbXzfzzQ69LwQ6yoUG2DmUSZWNKI0yzIXxWxf+spWv9tc2eDaaYDwG2YjMUg==" saltValue="BMNOz6dfyx8+PXfLosDpB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99</v>
      </c>
      <c r="AV5" s="59" t="s">
        <v>89</v>
      </c>
      <c r="AW5" s="59" t="s">
        <v>103</v>
      </c>
      <c r="AX5" s="59" t="s">
        <v>101</v>
      </c>
      <c r="AY5" s="59" t="s">
        <v>102</v>
      </c>
      <c r="AZ5" s="59" t="s">
        <v>93</v>
      </c>
      <c r="BA5" s="59" t="s">
        <v>94</v>
      </c>
      <c r="BB5" s="59" t="s">
        <v>95</v>
      </c>
      <c r="BC5" s="59" t="s">
        <v>96</v>
      </c>
      <c r="BD5" s="59" t="s">
        <v>97</v>
      </c>
      <c r="BE5" s="59" t="s">
        <v>98</v>
      </c>
      <c r="BF5" s="59" t="s">
        <v>104</v>
      </c>
      <c r="BG5" s="59" t="s">
        <v>89</v>
      </c>
      <c r="BH5" s="59" t="s">
        <v>103</v>
      </c>
      <c r="BI5" s="59" t="s">
        <v>91</v>
      </c>
      <c r="BJ5" s="59" t="s">
        <v>102</v>
      </c>
      <c r="BK5" s="59" t="s">
        <v>93</v>
      </c>
      <c r="BL5" s="59" t="s">
        <v>94</v>
      </c>
      <c r="BM5" s="59" t="s">
        <v>95</v>
      </c>
      <c r="BN5" s="59" t="s">
        <v>96</v>
      </c>
      <c r="BO5" s="59" t="s">
        <v>97</v>
      </c>
      <c r="BP5" s="59" t="s">
        <v>98</v>
      </c>
      <c r="BQ5" s="59" t="s">
        <v>99</v>
      </c>
      <c r="BR5" s="59" t="s">
        <v>100</v>
      </c>
      <c r="BS5" s="59" t="s">
        <v>105</v>
      </c>
      <c r="BT5" s="59" t="s">
        <v>106</v>
      </c>
      <c r="BU5" s="59" t="s">
        <v>107</v>
      </c>
      <c r="BV5" s="59" t="s">
        <v>93</v>
      </c>
      <c r="BW5" s="59" t="s">
        <v>94</v>
      </c>
      <c r="BX5" s="59" t="s">
        <v>95</v>
      </c>
      <c r="BY5" s="59" t="s">
        <v>96</v>
      </c>
      <c r="BZ5" s="59" t="s">
        <v>97</v>
      </c>
      <c r="CA5" s="59" t="s">
        <v>98</v>
      </c>
      <c r="CB5" s="59" t="s">
        <v>99</v>
      </c>
      <c r="CC5" s="59" t="s">
        <v>100</v>
      </c>
      <c r="CD5" s="59" t="s">
        <v>103</v>
      </c>
      <c r="CE5" s="59" t="s">
        <v>106</v>
      </c>
      <c r="CF5" s="59" t="s">
        <v>92</v>
      </c>
      <c r="CG5" s="59" t="s">
        <v>93</v>
      </c>
      <c r="CH5" s="59" t="s">
        <v>94</v>
      </c>
      <c r="CI5" s="59" t="s">
        <v>95</v>
      </c>
      <c r="CJ5" s="59" t="s">
        <v>96</v>
      </c>
      <c r="CK5" s="59" t="s">
        <v>97</v>
      </c>
      <c r="CL5" s="59" t="s">
        <v>98</v>
      </c>
      <c r="CM5" s="150"/>
      <c r="CN5" s="150"/>
      <c r="CO5" s="59" t="s">
        <v>99</v>
      </c>
      <c r="CP5" s="59" t="s">
        <v>89</v>
      </c>
      <c r="CQ5" s="59" t="s">
        <v>103</v>
      </c>
      <c r="CR5" s="59" t="s">
        <v>101</v>
      </c>
      <c r="CS5" s="59" t="s">
        <v>92</v>
      </c>
      <c r="CT5" s="59" t="s">
        <v>93</v>
      </c>
      <c r="CU5" s="59" t="s">
        <v>94</v>
      </c>
      <c r="CV5" s="59" t="s">
        <v>95</v>
      </c>
      <c r="CW5" s="59" t="s">
        <v>96</v>
      </c>
      <c r="CX5" s="59" t="s">
        <v>97</v>
      </c>
      <c r="CY5" s="59" t="s">
        <v>98</v>
      </c>
      <c r="CZ5" s="59" t="s">
        <v>104</v>
      </c>
      <c r="DA5" s="59" t="s">
        <v>100</v>
      </c>
      <c r="DB5" s="59" t="s">
        <v>90</v>
      </c>
      <c r="DC5" s="59" t="s">
        <v>106</v>
      </c>
      <c r="DD5" s="59" t="s">
        <v>92</v>
      </c>
      <c r="DE5" s="59" t="s">
        <v>93</v>
      </c>
      <c r="DF5" s="59" t="s">
        <v>94</v>
      </c>
      <c r="DG5" s="59" t="s">
        <v>95</v>
      </c>
      <c r="DH5" s="59" t="s">
        <v>96</v>
      </c>
      <c r="DI5" s="59" t="s">
        <v>97</v>
      </c>
      <c r="DJ5" s="59" t="s">
        <v>35</v>
      </c>
      <c r="DK5" s="59" t="s">
        <v>99</v>
      </c>
      <c r="DL5" s="59" t="s">
        <v>89</v>
      </c>
      <c r="DM5" s="59" t="s">
        <v>105</v>
      </c>
      <c r="DN5" s="59" t="s">
        <v>106</v>
      </c>
      <c r="DO5" s="59" t="s">
        <v>102</v>
      </c>
      <c r="DP5" s="59" t="s">
        <v>93</v>
      </c>
      <c r="DQ5" s="59" t="s">
        <v>94</v>
      </c>
      <c r="DR5" s="59" t="s">
        <v>95</v>
      </c>
      <c r="DS5" s="59" t="s">
        <v>96</v>
      </c>
      <c r="DT5" s="59" t="s">
        <v>97</v>
      </c>
      <c r="DU5" s="59" t="s">
        <v>98</v>
      </c>
    </row>
    <row r="6" spans="1:125" s="66" customFormat="1" x14ac:dyDescent="0.15">
      <c r="A6" s="49" t="s">
        <v>108</v>
      </c>
      <c r="B6" s="60">
        <f>B8</f>
        <v>2020</v>
      </c>
      <c r="C6" s="60">
        <f t="shared" ref="C6:X6" si="1">C8</f>
        <v>232033</v>
      </c>
      <c r="D6" s="60">
        <f t="shared" si="1"/>
        <v>47</v>
      </c>
      <c r="E6" s="60">
        <f t="shared" si="1"/>
        <v>14</v>
      </c>
      <c r="F6" s="60">
        <f t="shared" si="1"/>
        <v>0</v>
      </c>
      <c r="G6" s="60">
        <f t="shared" si="1"/>
        <v>1</v>
      </c>
      <c r="H6" s="60" t="str">
        <f>SUBSTITUTE(H8,"　","")</f>
        <v>愛知県一宮市</v>
      </c>
      <c r="I6" s="60" t="str">
        <f t="shared" si="1"/>
        <v>一宮駅東地下駐車場・銀座通公共駐車場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45</v>
      </c>
      <c r="S6" s="62" t="str">
        <f t="shared" si="1"/>
        <v>駅</v>
      </c>
      <c r="T6" s="62" t="str">
        <f t="shared" si="1"/>
        <v>無</v>
      </c>
      <c r="U6" s="63">
        <f t="shared" si="1"/>
        <v>10860</v>
      </c>
      <c r="V6" s="63">
        <f t="shared" si="1"/>
        <v>254</v>
      </c>
      <c r="W6" s="63">
        <f t="shared" si="1"/>
        <v>200</v>
      </c>
      <c r="X6" s="62" t="str">
        <f t="shared" si="1"/>
        <v>無</v>
      </c>
      <c r="Y6" s="64">
        <f>IF(Y8="-",NA(),Y8)</f>
        <v>63.7</v>
      </c>
      <c r="Z6" s="64">
        <f t="shared" ref="Z6:AH6" si="2">IF(Z8="-",NA(),Z8)</f>
        <v>70.8</v>
      </c>
      <c r="AA6" s="64">
        <f t="shared" si="2"/>
        <v>70.3</v>
      </c>
      <c r="AB6" s="64">
        <f t="shared" si="2"/>
        <v>65.3</v>
      </c>
      <c r="AC6" s="64">
        <f t="shared" si="2"/>
        <v>82.7</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51.5</v>
      </c>
      <c r="BG6" s="64">
        <f t="shared" ref="BG6:BO6" si="5">IF(BG8="-",NA(),BG8)</f>
        <v>60.3</v>
      </c>
      <c r="BH6" s="64">
        <f t="shared" si="5"/>
        <v>49.8</v>
      </c>
      <c r="BI6" s="64">
        <f t="shared" si="5"/>
        <v>21.7</v>
      </c>
      <c r="BJ6" s="64">
        <f t="shared" si="5"/>
        <v>40.700000000000003</v>
      </c>
      <c r="BK6" s="64">
        <f t="shared" si="5"/>
        <v>15</v>
      </c>
      <c r="BL6" s="64">
        <f t="shared" si="5"/>
        <v>11.7</v>
      </c>
      <c r="BM6" s="64">
        <f t="shared" si="5"/>
        <v>9.6</v>
      </c>
      <c r="BN6" s="64">
        <f t="shared" si="5"/>
        <v>2.2000000000000002</v>
      </c>
      <c r="BO6" s="64">
        <f t="shared" si="5"/>
        <v>-74.8</v>
      </c>
      <c r="BP6" s="61" t="str">
        <f>IF(BP8="-","",IF(BP8="-","【-】","【"&amp;SUBSTITUTE(TEXT(BP8,"#,##0.0"),"-","△")&amp;"】"))</f>
        <v>【△65.9】</v>
      </c>
      <c r="BQ6" s="65">
        <f>IF(BQ8="-",NA(),BQ8)</f>
        <v>52516</v>
      </c>
      <c r="BR6" s="65">
        <f t="shared" ref="BR6:BZ6" si="6">IF(BR8="-",NA(),BR8)</f>
        <v>62342</v>
      </c>
      <c r="BS6" s="65">
        <f t="shared" si="6"/>
        <v>50360</v>
      </c>
      <c r="BT6" s="65">
        <f t="shared" si="6"/>
        <v>20085</v>
      </c>
      <c r="BU6" s="65">
        <f t="shared" si="6"/>
        <v>30852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109</v>
      </c>
      <c r="CM6" s="63">
        <f t="shared" ref="CM6:CN6" si="7">CM8</f>
        <v>5101391</v>
      </c>
      <c r="CN6" s="63">
        <f t="shared" si="7"/>
        <v>41860</v>
      </c>
      <c r="CO6" s="64"/>
      <c r="CP6" s="64"/>
      <c r="CQ6" s="64"/>
      <c r="CR6" s="64"/>
      <c r="CS6" s="64"/>
      <c r="CT6" s="64"/>
      <c r="CU6" s="64"/>
      <c r="CV6" s="64"/>
      <c r="CW6" s="64"/>
      <c r="CX6" s="64"/>
      <c r="CY6" s="61" t="s">
        <v>109</v>
      </c>
      <c r="CZ6" s="64">
        <f>IF(CZ8="-",NA(),CZ8)</f>
        <v>295.3</v>
      </c>
      <c r="DA6" s="64">
        <f t="shared" ref="DA6:DI6" si="8">IF(DA8="-",NA(),DA8)</f>
        <v>196.1</v>
      </c>
      <c r="DB6" s="64">
        <f t="shared" si="8"/>
        <v>110.1</v>
      </c>
      <c r="DC6" s="64">
        <f t="shared" si="8"/>
        <v>42.4</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288.60000000000002</v>
      </c>
      <c r="DL6" s="64">
        <f t="shared" ref="DL6:DT6" si="9">IF(DL8="-",NA(),DL8)</f>
        <v>287.39999999999998</v>
      </c>
      <c r="DM6" s="64">
        <f t="shared" si="9"/>
        <v>284.60000000000002</v>
      </c>
      <c r="DN6" s="64">
        <f t="shared" si="9"/>
        <v>275.2</v>
      </c>
      <c r="DO6" s="64">
        <f t="shared" si="9"/>
        <v>211.8</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110</v>
      </c>
      <c r="B7" s="60">
        <f t="shared" ref="B7:X7" si="10">B8</f>
        <v>2020</v>
      </c>
      <c r="C7" s="60">
        <f t="shared" si="10"/>
        <v>232033</v>
      </c>
      <c r="D7" s="60">
        <f t="shared" si="10"/>
        <v>47</v>
      </c>
      <c r="E7" s="60">
        <f t="shared" si="10"/>
        <v>14</v>
      </c>
      <c r="F7" s="60">
        <f t="shared" si="10"/>
        <v>0</v>
      </c>
      <c r="G7" s="60">
        <f t="shared" si="10"/>
        <v>1</v>
      </c>
      <c r="H7" s="60" t="str">
        <f t="shared" si="10"/>
        <v>愛知県　一宮市</v>
      </c>
      <c r="I7" s="60" t="str">
        <f t="shared" si="10"/>
        <v>一宮駅東地下駐車場・銀座通公共駐車場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45</v>
      </c>
      <c r="S7" s="62" t="str">
        <f t="shared" si="10"/>
        <v>駅</v>
      </c>
      <c r="T7" s="62" t="str">
        <f t="shared" si="10"/>
        <v>無</v>
      </c>
      <c r="U7" s="63">
        <f t="shared" si="10"/>
        <v>10860</v>
      </c>
      <c r="V7" s="63">
        <f t="shared" si="10"/>
        <v>254</v>
      </c>
      <c r="W7" s="63">
        <f t="shared" si="10"/>
        <v>200</v>
      </c>
      <c r="X7" s="62" t="str">
        <f t="shared" si="10"/>
        <v>無</v>
      </c>
      <c r="Y7" s="64">
        <f>Y8</f>
        <v>63.7</v>
      </c>
      <c r="Z7" s="64">
        <f t="shared" ref="Z7:AH7" si="11">Z8</f>
        <v>70.8</v>
      </c>
      <c r="AA7" s="64">
        <f t="shared" si="11"/>
        <v>70.3</v>
      </c>
      <c r="AB7" s="64">
        <f t="shared" si="11"/>
        <v>65.3</v>
      </c>
      <c r="AC7" s="64">
        <f t="shared" si="11"/>
        <v>82.7</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51.5</v>
      </c>
      <c r="BG7" s="64">
        <f t="shared" ref="BG7:BO7" si="14">BG8</f>
        <v>60.3</v>
      </c>
      <c r="BH7" s="64">
        <f t="shared" si="14"/>
        <v>49.8</v>
      </c>
      <c r="BI7" s="64">
        <f t="shared" si="14"/>
        <v>21.7</v>
      </c>
      <c r="BJ7" s="64">
        <f t="shared" si="14"/>
        <v>40.700000000000003</v>
      </c>
      <c r="BK7" s="64">
        <f t="shared" si="14"/>
        <v>15</v>
      </c>
      <c r="BL7" s="64">
        <f t="shared" si="14"/>
        <v>11.7</v>
      </c>
      <c r="BM7" s="64">
        <f t="shared" si="14"/>
        <v>9.6</v>
      </c>
      <c r="BN7" s="64">
        <f t="shared" si="14"/>
        <v>2.2000000000000002</v>
      </c>
      <c r="BO7" s="64">
        <f t="shared" si="14"/>
        <v>-74.8</v>
      </c>
      <c r="BP7" s="61"/>
      <c r="BQ7" s="65">
        <f>BQ8</f>
        <v>52516</v>
      </c>
      <c r="BR7" s="65">
        <f t="shared" ref="BR7:BZ7" si="15">BR8</f>
        <v>62342</v>
      </c>
      <c r="BS7" s="65">
        <f t="shared" si="15"/>
        <v>50360</v>
      </c>
      <c r="BT7" s="65">
        <f t="shared" si="15"/>
        <v>20085</v>
      </c>
      <c r="BU7" s="65">
        <f t="shared" si="15"/>
        <v>30852</v>
      </c>
      <c r="BV7" s="65">
        <f t="shared" si="15"/>
        <v>37773</v>
      </c>
      <c r="BW7" s="65">
        <f t="shared" si="15"/>
        <v>33351</v>
      </c>
      <c r="BX7" s="65">
        <f t="shared" si="15"/>
        <v>18755</v>
      </c>
      <c r="BY7" s="65">
        <f t="shared" si="15"/>
        <v>16100</v>
      </c>
      <c r="BZ7" s="65">
        <f t="shared" si="15"/>
        <v>4993</v>
      </c>
      <c r="CA7" s="63"/>
      <c r="CB7" s="64" t="s">
        <v>111</v>
      </c>
      <c r="CC7" s="64" t="s">
        <v>111</v>
      </c>
      <c r="CD7" s="64" t="s">
        <v>111</v>
      </c>
      <c r="CE7" s="64" t="s">
        <v>111</v>
      </c>
      <c r="CF7" s="64" t="s">
        <v>111</v>
      </c>
      <c r="CG7" s="64" t="s">
        <v>111</v>
      </c>
      <c r="CH7" s="64" t="s">
        <v>111</v>
      </c>
      <c r="CI7" s="64" t="s">
        <v>111</v>
      </c>
      <c r="CJ7" s="64" t="s">
        <v>111</v>
      </c>
      <c r="CK7" s="64" t="s">
        <v>109</v>
      </c>
      <c r="CL7" s="61"/>
      <c r="CM7" s="63">
        <f>CM8</f>
        <v>5101391</v>
      </c>
      <c r="CN7" s="63">
        <f>CN8</f>
        <v>41860</v>
      </c>
      <c r="CO7" s="64" t="s">
        <v>111</v>
      </c>
      <c r="CP7" s="64" t="s">
        <v>111</v>
      </c>
      <c r="CQ7" s="64" t="s">
        <v>111</v>
      </c>
      <c r="CR7" s="64" t="s">
        <v>111</v>
      </c>
      <c r="CS7" s="64" t="s">
        <v>111</v>
      </c>
      <c r="CT7" s="64" t="s">
        <v>111</v>
      </c>
      <c r="CU7" s="64" t="s">
        <v>111</v>
      </c>
      <c r="CV7" s="64" t="s">
        <v>111</v>
      </c>
      <c r="CW7" s="64" t="s">
        <v>111</v>
      </c>
      <c r="CX7" s="64" t="s">
        <v>109</v>
      </c>
      <c r="CY7" s="61"/>
      <c r="CZ7" s="64">
        <f>CZ8</f>
        <v>295.3</v>
      </c>
      <c r="DA7" s="64">
        <f t="shared" ref="DA7:DI7" si="16">DA8</f>
        <v>196.1</v>
      </c>
      <c r="DB7" s="64">
        <f t="shared" si="16"/>
        <v>110.1</v>
      </c>
      <c r="DC7" s="64">
        <f t="shared" si="16"/>
        <v>42.4</v>
      </c>
      <c r="DD7" s="64">
        <f t="shared" si="16"/>
        <v>0</v>
      </c>
      <c r="DE7" s="64">
        <f t="shared" si="16"/>
        <v>320.39999999999998</v>
      </c>
      <c r="DF7" s="64">
        <f t="shared" si="16"/>
        <v>243</v>
      </c>
      <c r="DG7" s="64">
        <f t="shared" si="16"/>
        <v>193.1</v>
      </c>
      <c r="DH7" s="64">
        <f t="shared" si="16"/>
        <v>163.69999999999999</v>
      </c>
      <c r="DI7" s="64">
        <f t="shared" si="16"/>
        <v>117.8</v>
      </c>
      <c r="DJ7" s="61"/>
      <c r="DK7" s="64">
        <f>DK8</f>
        <v>288.60000000000002</v>
      </c>
      <c r="DL7" s="64">
        <f t="shared" ref="DL7:DT7" si="17">DL8</f>
        <v>287.39999999999998</v>
      </c>
      <c r="DM7" s="64">
        <f t="shared" si="17"/>
        <v>284.60000000000002</v>
      </c>
      <c r="DN7" s="64">
        <f t="shared" si="17"/>
        <v>275.2</v>
      </c>
      <c r="DO7" s="64">
        <f t="shared" si="17"/>
        <v>211.8</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232033</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45</v>
      </c>
      <c r="S8" s="69" t="s">
        <v>122</v>
      </c>
      <c r="T8" s="69" t="s">
        <v>123</v>
      </c>
      <c r="U8" s="70">
        <v>10860</v>
      </c>
      <c r="V8" s="70">
        <v>254</v>
      </c>
      <c r="W8" s="70">
        <v>200</v>
      </c>
      <c r="X8" s="69" t="s">
        <v>123</v>
      </c>
      <c r="Y8" s="71">
        <v>63.7</v>
      </c>
      <c r="Z8" s="71">
        <v>70.8</v>
      </c>
      <c r="AA8" s="71">
        <v>70.3</v>
      </c>
      <c r="AB8" s="71">
        <v>65.3</v>
      </c>
      <c r="AC8" s="71">
        <v>82.7</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51.5</v>
      </c>
      <c r="BG8" s="71">
        <v>60.3</v>
      </c>
      <c r="BH8" s="71">
        <v>49.8</v>
      </c>
      <c r="BI8" s="71">
        <v>21.7</v>
      </c>
      <c r="BJ8" s="71">
        <v>40.700000000000003</v>
      </c>
      <c r="BK8" s="71">
        <v>15</v>
      </c>
      <c r="BL8" s="71">
        <v>11.7</v>
      </c>
      <c r="BM8" s="71">
        <v>9.6</v>
      </c>
      <c r="BN8" s="71">
        <v>2.2000000000000002</v>
      </c>
      <c r="BO8" s="71">
        <v>-74.8</v>
      </c>
      <c r="BP8" s="68">
        <v>-65.900000000000006</v>
      </c>
      <c r="BQ8" s="72">
        <v>52516</v>
      </c>
      <c r="BR8" s="72">
        <v>62342</v>
      </c>
      <c r="BS8" s="72">
        <v>50360</v>
      </c>
      <c r="BT8" s="73">
        <v>20085</v>
      </c>
      <c r="BU8" s="73">
        <v>30852</v>
      </c>
      <c r="BV8" s="72">
        <v>37773</v>
      </c>
      <c r="BW8" s="72">
        <v>33351</v>
      </c>
      <c r="BX8" s="72">
        <v>18755</v>
      </c>
      <c r="BY8" s="72">
        <v>16100</v>
      </c>
      <c r="BZ8" s="72">
        <v>4993</v>
      </c>
      <c r="CA8" s="70">
        <v>3932</v>
      </c>
      <c r="CB8" s="71" t="s">
        <v>116</v>
      </c>
      <c r="CC8" s="71" t="s">
        <v>116</v>
      </c>
      <c r="CD8" s="71" t="s">
        <v>116</v>
      </c>
      <c r="CE8" s="71" t="s">
        <v>116</v>
      </c>
      <c r="CF8" s="71" t="s">
        <v>116</v>
      </c>
      <c r="CG8" s="71" t="s">
        <v>116</v>
      </c>
      <c r="CH8" s="71" t="s">
        <v>116</v>
      </c>
      <c r="CI8" s="71" t="s">
        <v>116</v>
      </c>
      <c r="CJ8" s="71" t="s">
        <v>116</v>
      </c>
      <c r="CK8" s="71" t="s">
        <v>116</v>
      </c>
      <c r="CL8" s="68" t="s">
        <v>116</v>
      </c>
      <c r="CM8" s="70">
        <v>5101391</v>
      </c>
      <c r="CN8" s="70">
        <v>41860</v>
      </c>
      <c r="CO8" s="71" t="s">
        <v>116</v>
      </c>
      <c r="CP8" s="71" t="s">
        <v>116</v>
      </c>
      <c r="CQ8" s="71" t="s">
        <v>116</v>
      </c>
      <c r="CR8" s="71" t="s">
        <v>116</v>
      </c>
      <c r="CS8" s="71" t="s">
        <v>116</v>
      </c>
      <c r="CT8" s="71" t="s">
        <v>116</v>
      </c>
      <c r="CU8" s="71" t="s">
        <v>116</v>
      </c>
      <c r="CV8" s="71" t="s">
        <v>116</v>
      </c>
      <c r="CW8" s="71" t="s">
        <v>116</v>
      </c>
      <c r="CX8" s="71" t="s">
        <v>116</v>
      </c>
      <c r="CY8" s="68" t="s">
        <v>116</v>
      </c>
      <c r="CZ8" s="71">
        <v>295.3</v>
      </c>
      <c r="DA8" s="71">
        <v>196.1</v>
      </c>
      <c r="DB8" s="71">
        <v>110.1</v>
      </c>
      <c r="DC8" s="71">
        <v>42.4</v>
      </c>
      <c r="DD8" s="71">
        <v>0</v>
      </c>
      <c r="DE8" s="71">
        <v>320.39999999999998</v>
      </c>
      <c r="DF8" s="71">
        <v>243</v>
      </c>
      <c r="DG8" s="71">
        <v>193.1</v>
      </c>
      <c r="DH8" s="71">
        <v>163.69999999999999</v>
      </c>
      <c r="DI8" s="71">
        <v>117.8</v>
      </c>
      <c r="DJ8" s="68">
        <v>183.4</v>
      </c>
      <c r="DK8" s="71">
        <v>288.60000000000002</v>
      </c>
      <c r="DL8" s="71">
        <v>287.39999999999998</v>
      </c>
      <c r="DM8" s="71">
        <v>284.60000000000002</v>
      </c>
      <c r="DN8" s="71">
        <v>275.2</v>
      </c>
      <c r="DO8" s="71">
        <v>211.8</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2022-01-21T04:51:00Z</cp:lastPrinted>
  <dcterms:created xsi:type="dcterms:W3CDTF">2021-12-17T06:03:40Z</dcterms:created>
  <dcterms:modified xsi:type="dcterms:W3CDTF">2022-02-01T01:06:44Z</dcterms:modified>
  <cp:category/>
</cp:coreProperties>
</file>