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aJ00145700\Desktop\作業用フォルダ\経営分析（修正依頼中）\05瀬戸市▲\"/>
    </mc:Choice>
  </mc:AlternateContent>
  <xr:revisionPtr revIDLastSave="0" documentId="13_ncr:1_{22643025-1926-4C7C-ACC5-363D15D4B3F4}" xr6:coauthVersionLast="36" xr6:coauthVersionMax="36" xr10:uidLastSave="{00000000-0000-0000-0000-000000000000}"/>
  <workbookProtection workbookAlgorithmName="SHA-512" workbookHashValue="zSgaYAFFoeTS9LGMkA+TJsEnlaV2pzxopOLISIi7jCUJtdR7w5V9NRPZYXPZtnTskIGs75EfuX7thz9IF6IpJA==" workbookSaltValue="lBT+tcclPEmXgZwldxn8Xw==" workbookSpinCount="100000" lockStructure="1"/>
  <bookViews>
    <workbookView xWindow="0" yWindow="0" windowWidth="20160" windowHeight="873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R6" i="5"/>
  <c r="AL8" i="4" s="1"/>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H85" i="4"/>
  <c r="AT10" i="4"/>
  <c r="W10" i="4"/>
  <c r="I10" i="4"/>
  <c r="B10" i="4"/>
  <c r="BB8" i="4"/>
  <c r="AT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<sst xmlns="http://schemas.openxmlformats.org/spreadsheetml/2006/main" count="228" uniqueCount="113">
  <si>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</si>
  <si>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</si>
  <si>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</si>
  <si>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</si>
  <si>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</si>
  <si>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</si>
  <si>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</si>
  <si>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</si>
  <si>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</si>
  <si>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</si>
  <si>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</si>
  <si>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</si>
  <si>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</si>
  <si>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</si>
  <si>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</si>
  <si>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</si>
  <si>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</si>
  <si>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</si>
  <si>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</si>
  <si>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</si>
  <si>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</si>
  <si>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</si>
  <si>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</si>
  <si>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</si>
  <si>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</si>
  <si>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</si>
  <si>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</si>
  <si>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</si>
  <si>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</si>
  <si>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</si>
  <si>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</si>
  <si>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</si>
  <si>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</si>
  <si>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</si>
  <si>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</si>
  <si>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</si>
  <si>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</si>
  <si>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</si>
  <si>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</si>
  <si>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</si>
  <si>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</si>
  <si>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</si>
  <si>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</si>
  <si>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</si>
  <si>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</si>
  <si>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</si>
  <si>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</si>
  <si>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</si>
  <si>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</si>
  <si>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</si>
  <si>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</si>
  <si>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</si>
  <si>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</si>
  <si>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</si>
  <si>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</si>
  <si>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</si>
  <si>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</si>
  <si>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</si>
  <si>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</si>
  <si>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</si>
  <si>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</si>
  <si>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</si>
  <si>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</si>
  <si>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</si>
  <si>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</si>
  <si>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</si>
  <si>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</si>
  <si>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</si>
  <si>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</si>
  <si>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</si>
  <si>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</si>
  <si>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</si>
  <si>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</si>
  <si>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</si>
  <si>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</si>
  <si>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</si>
  <si>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</si>
  <si>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</si>
  <si>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</si>
  <si>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</si>
  <si>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</si>
  <si>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</si>
  <si>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</si>
  <si>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</si>
  <si>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</si>
  <si>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</si>
  <si>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</si>
  <si>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</si>
  <si>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</si>
  <si>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</si>
  <si>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</si>
  <si>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</si>
  <si>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</si>
  <si>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瀬戸市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</si>
  <si>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</si>
  <si>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</si>
  <si>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</si>
  <si>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</si>
  <si>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</si>
  <si>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</si>
  <si>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</si>
  <si>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</si>
  <si>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</si>
  <si>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</si>
  <si>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</si>
  <si>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</si>
  <si>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</si>
  <si>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</si>
  <si>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</si>
  <si>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</si>
  <si>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管路総延長約760kmのうち高級鋳鉄管及び塩ビ管等老朽管は平成13年度末時点で約130㎞ありましたが、現在は約37㎞になっています。
　令和2年度において、③管路更新率は、道路改良工事の遅れによる布設替工事の次年度繰越及び工事計画の見直しにより、前年比0.25ポイント減少しています。近年は、毎年40年を経過するダクタイル鋳鉄管（Ａ形）が更新延長を上回る傾向にあるため、②管路経年化率は毎年上昇しています。しかし、ダクタイル鋳鉄管の更新基準年数は一般的に40年以上に設定されていることから、実際の老朽化率はこれほど上昇していないものと判断します。
　①有形固定資産減価償却率は②管路経年化率の増加に伴って、年々増加傾向にあります。</t>
    <rPh sb="87" eb="89">
      <t>ドウロ</t>
    </rPh>
    <rPh sb="89" eb="91">
      <t>カイリョウ</t>
    </rPh>
    <rPh sb="91" eb="93">
      <t>コウジ</t>
    </rPh>
    <rPh sb="94" eb="95">
      <t>オク</t>
    </rPh>
    <rPh sb="99" eb="101">
      <t>フセツ</t>
    </rPh>
    <rPh sb="101" eb="102">
      <t>カ</t>
    </rPh>
    <rPh sb="102" eb="104">
      <t>コウジ</t>
    </rPh>
    <rPh sb="105" eb="108">
      <t>ジネンド</t>
    </rPh>
    <rPh sb="108" eb="110">
      <t>クリコシ</t>
    </rPh>
    <rPh sb="110" eb="111">
      <t>オヨ</t>
    </rPh>
    <rPh sb="112" eb="114">
      <t>コウジ</t>
    </rPh>
    <rPh sb="114" eb="116">
      <t>ケイカク</t>
    </rPh>
    <rPh sb="117" eb="119">
      <t>ミナオ</t>
    </rPh>
    <rPh sb="124" eb="127">
      <t>ゼンネンヒ</t>
    </rPh>
    <rPh sb="135" eb="137">
      <t>ゲンショウ</t>
    </rPh>
    <rPh sb="194" eb="196">
      <t>マイネン</t>
    </rPh>
    <phoneticPr fontId="4"/>
  </si>
  <si>
    <t>　①経常収支比率は、給水収益の増加（前年比＋約4,084万円）となったものの、配水場支障移転事業に係る費用を負担金として受領し、総収益及び総費用共に大幅な増額となったため、前年比で0.16ポイントの悪化となりました。今後も給水収益の改善を中心に取り組み、100%以上の数値を維持するように努める必要があります。
　③流動比率は、流動負債の増加率が流動資産を上回ったため下降しました。流動資産の内、94.5%が現預金であり、有事の際に備えた現預金が保有できています。
　④企業債残高対給水収益比率は、新規の借入れをしていないことから、毎期減少しており、類似団体平均と比して良好な値を継続しています。
　⑤料金回収率、⑥給水原価は、配水場支障移転事業により、総費用が増加したため、大幅に⑤下降、⑥上昇しています。総費用の増加は一時的なものであり、令和3年度は令和元年度並みとなる見込みです。
　⑦施設利用率は、令和2年12月1日に浄水場を１箇所休止し、配水能力が減少したことにより上昇しました。施設の統廃合によって、限られた施設を効率的に活用できていると言えます。
　⑧有収率は、年間総有収水量が増加したことにより上昇しました。年間総有収水量の増加は、上記⑦の浄水場が水質管理のために行っていた定期放水が、休止により減少したことによるものです。令和3年度以降も定期放水が減少することとなり、更なる改善が見込まれます。</t>
    <rPh sb="15" eb="17">
      <t>ゾウカ</t>
    </rPh>
    <rPh sb="39" eb="41">
      <t>ハイスイ</t>
    </rPh>
    <rPh sb="41" eb="42">
      <t>ジョウ</t>
    </rPh>
    <rPh sb="42" eb="44">
      <t>シショウ</t>
    </rPh>
    <rPh sb="44" eb="46">
      <t>イテン</t>
    </rPh>
    <rPh sb="46" eb="48">
      <t>ジギョウ</t>
    </rPh>
    <rPh sb="49" eb="50">
      <t>カカ</t>
    </rPh>
    <rPh sb="51" eb="53">
      <t>ヒヨウ</t>
    </rPh>
    <rPh sb="54" eb="57">
      <t>フタンキン</t>
    </rPh>
    <rPh sb="60" eb="62">
      <t>ジュリョウ</t>
    </rPh>
    <rPh sb="64" eb="67">
      <t>ソウシュウエキ</t>
    </rPh>
    <rPh sb="67" eb="68">
      <t>オヨ</t>
    </rPh>
    <rPh sb="69" eb="72">
      <t>ソウヒヨウ</t>
    </rPh>
    <rPh sb="72" eb="73">
      <t>トモ</t>
    </rPh>
    <rPh sb="74" eb="76">
      <t>オオハバ</t>
    </rPh>
    <rPh sb="77" eb="79">
      <t>ゾウガク</t>
    </rPh>
    <rPh sb="119" eb="121">
      <t>チュウシン</t>
    </rPh>
    <rPh sb="122" eb="123">
      <t>ト</t>
    </rPh>
    <rPh sb="124" eb="125">
      <t>ク</t>
    </rPh>
    <rPh sb="131" eb="133">
      <t>イジョウ</t>
    </rPh>
    <rPh sb="134" eb="136">
      <t>スウチ</t>
    </rPh>
    <rPh sb="137" eb="139">
      <t>イジ</t>
    </rPh>
    <rPh sb="144" eb="145">
      <t>ツト</t>
    </rPh>
    <rPh sb="164" eb="166">
      <t>リュウドウ</t>
    </rPh>
    <rPh sb="166" eb="168">
      <t>フサイ</t>
    </rPh>
    <rPh sb="169" eb="171">
      <t>ゾウカ</t>
    </rPh>
    <rPh sb="171" eb="172">
      <t>リツ</t>
    </rPh>
    <rPh sb="173" eb="175">
      <t>リュウドウ</t>
    </rPh>
    <rPh sb="175" eb="177">
      <t>シサン</t>
    </rPh>
    <rPh sb="178" eb="180">
      <t>ウワマワ</t>
    </rPh>
    <rPh sb="184" eb="186">
      <t>カコウ</t>
    </rPh>
    <rPh sb="308" eb="310">
      <t>キュウスイ</t>
    </rPh>
    <rPh sb="310" eb="312">
      <t>ゲンカ</t>
    </rPh>
    <rPh sb="314" eb="316">
      <t>ハイスイ</t>
    </rPh>
    <rPh sb="316" eb="317">
      <t>ジョウ</t>
    </rPh>
    <rPh sb="317" eb="319">
      <t>シショウ</t>
    </rPh>
    <rPh sb="319" eb="321">
      <t>イテン</t>
    </rPh>
    <rPh sb="321" eb="323">
      <t>ジギョウ</t>
    </rPh>
    <rPh sb="327" eb="328">
      <t>ソウ</t>
    </rPh>
    <rPh sb="328" eb="330">
      <t>ヒヨウ</t>
    </rPh>
    <rPh sb="331" eb="333">
      <t>ゾウカ</t>
    </rPh>
    <rPh sb="338" eb="340">
      <t>オオハバ</t>
    </rPh>
    <rPh sb="342" eb="344">
      <t>カコウ</t>
    </rPh>
    <rPh sb="346" eb="348">
      <t>ジョウショウ</t>
    </rPh>
    <rPh sb="354" eb="357">
      <t>ソウヒヨウ</t>
    </rPh>
    <rPh sb="358" eb="360">
      <t>ゾウカ</t>
    </rPh>
    <rPh sb="361" eb="364">
      <t>イチジテキ</t>
    </rPh>
    <rPh sb="371" eb="373">
      <t>レイワ</t>
    </rPh>
    <rPh sb="374" eb="376">
      <t>ネンド</t>
    </rPh>
    <rPh sb="377" eb="379">
      <t>レイワ</t>
    </rPh>
    <rPh sb="379" eb="381">
      <t>ガンネン</t>
    </rPh>
    <rPh sb="381" eb="382">
      <t>ド</t>
    </rPh>
    <rPh sb="382" eb="383">
      <t>ナ</t>
    </rPh>
    <rPh sb="387" eb="389">
      <t>ミコ</t>
    </rPh>
    <rPh sb="403" eb="405">
      <t>レイワ</t>
    </rPh>
    <rPh sb="413" eb="416">
      <t>ジョウスイジョウ</t>
    </rPh>
    <rPh sb="418" eb="420">
      <t>カショ</t>
    </rPh>
    <rPh sb="420" eb="422">
      <t>キュウシ</t>
    </rPh>
    <rPh sb="424" eb="426">
      <t>ハイスイ</t>
    </rPh>
    <rPh sb="426" eb="428">
      <t>ノウリョク</t>
    </rPh>
    <rPh sb="429" eb="431">
      <t>ゲンショウ</t>
    </rPh>
    <rPh sb="438" eb="440">
      <t>ジョウショウ</t>
    </rPh>
    <rPh sb="445" eb="447">
      <t>シセツ</t>
    </rPh>
    <rPh sb="448" eb="451">
      <t>トウハイゴウ</t>
    </rPh>
    <rPh sb="488" eb="490">
      <t>ネンカン</t>
    </rPh>
    <rPh sb="490" eb="491">
      <t>ソウ</t>
    </rPh>
    <rPh sb="491" eb="495">
      <t>ユウシュウスイリョウ</t>
    </rPh>
    <rPh sb="496" eb="498">
      <t>ゾウカ</t>
    </rPh>
    <rPh sb="505" eb="507">
      <t>ジョウショウ</t>
    </rPh>
    <rPh sb="512" eb="514">
      <t>ネンカン</t>
    </rPh>
    <rPh sb="514" eb="515">
      <t>ソウ</t>
    </rPh>
    <rPh sb="515" eb="519">
      <t>ユウシュウスイリョウ</t>
    </rPh>
    <rPh sb="520" eb="522">
      <t>ゾウカ</t>
    </rPh>
    <rPh sb="524" eb="526">
      <t>ジョウキ</t>
    </rPh>
    <rPh sb="528" eb="531">
      <t>ジョウスイジョウ</t>
    </rPh>
    <rPh sb="532" eb="534">
      <t>スイシツ</t>
    </rPh>
    <rPh sb="534" eb="536">
      <t>カンリ</t>
    </rPh>
    <rPh sb="540" eb="541">
      <t>オコナ</t>
    </rPh>
    <rPh sb="545" eb="547">
      <t>テイキ</t>
    </rPh>
    <rPh sb="547" eb="549">
      <t>ホウスイ</t>
    </rPh>
    <rPh sb="551" eb="553">
      <t>キュウシ</t>
    </rPh>
    <rPh sb="556" eb="558">
      <t>ゲンショウ</t>
    </rPh>
    <rPh sb="570" eb="572">
      <t>レイワ</t>
    </rPh>
    <rPh sb="573" eb="575">
      <t>ネンド</t>
    </rPh>
    <rPh sb="575" eb="577">
      <t>イコウ</t>
    </rPh>
    <rPh sb="578" eb="580">
      <t>テイキ</t>
    </rPh>
    <rPh sb="580" eb="582">
      <t>ホウスイ</t>
    </rPh>
    <rPh sb="583" eb="585">
      <t>ゲンショウ</t>
    </rPh>
    <rPh sb="593" eb="594">
      <t>サラ</t>
    </rPh>
    <rPh sb="596" eb="598">
      <t>カイゼン</t>
    </rPh>
    <rPh sb="599" eb="601">
      <t>ミコ</t>
    </rPh>
    <phoneticPr fontId="4"/>
  </si>
  <si>
    <t xml:space="preserve">　「1.経営の健全性・効率性」の各指標は、⑧有収率を除くと、類似団体平均よりも良好で、概ね健全な経営ができています。ただし、給水収益については、令和2年度に一時的に増加したものの、人口減少や節水機器の普及により、今後も継続して減少していくことが見込まれ、より厳しくなる事業環境において、愛知県が連携を推進する近隣事業体との広域化（事業統合）も含め、徹底した経営の効率化が求められます。
　「2.老朽化の状況」は、③管路更新率が一時的に下降していますが、その他の項目については、前年度とほぼ同水準の数値であり類似団体平均と比較しても良好であると言えます。③管路更新率の向上は、上記の⑧有収率の向上にも繋がるため、水道事業経営戦略（平成30年度策定、令和5年度見直し予定）でも経営目標に掲げており、今後も重点的に取り組んでいくものです。
</t>
    <rPh sb="62" eb="64">
      <t>キュウスイ</t>
    </rPh>
    <rPh sb="64" eb="66">
      <t>シュウエキ</t>
    </rPh>
    <rPh sb="72" eb="74">
      <t>レイワ</t>
    </rPh>
    <rPh sb="75" eb="77">
      <t>ネンド</t>
    </rPh>
    <rPh sb="78" eb="81">
      <t>イチジテキ</t>
    </rPh>
    <rPh sb="82" eb="84">
      <t>ゾウカ</t>
    </rPh>
    <rPh sb="113" eb="115">
      <t>ゲンショウ</t>
    </rPh>
    <rPh sb="207" eb="209">
      <t>カンロ</t>
    </rPh>
    <rPh sb="209" eb="211">
      <t>コウシン</t>
    </rPh>
    <rPh sb="211" eb="212">
      <t>リツ</t>
    </rPh>
    <rPh sb="213" eb="216">
      <t>イチジテキ</t>
    </rPh>
    <rPh sb="217" eb="219">
      <t>カコウ</t>
    </rPh>
    <rPh sb="228" eb="229">
      <t>タ</t>
    </rPh>
    <rPh sb="230" eb="232">
      <t>コウモク</t>
    </rPh>
    <rPh sb="314" eb="316">
      <t>ヘイセイ</t>
    </rPh>
    <rPh sb="318" eb="320">
      <t>ネンド</t>
    </rPh>
    <rPh sb="320" eb="322">
      <t>サクテイ</t>
    </rPh>
    <rPh sb="323" eb="325">
      <t>レイワ</t>
    </rPh>
    <rPh sb="326" eb="328">
      <t>ネンド</t>
    </rPh>
    <rPh sb="328" eb="330">
      <t>ミナオ</t>
    </rPh>
    <rPh sb="331" eb="33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</si>
</sst>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0.96</c:v>
                </c:pt>
                <c:pt idx="1">
                  <c:v>0.49</c:v>
                </c:pt>
                <c:pt idx="2">
                  <c:v>0.96</c:v>
                </c:pt>
                <c:pt idx="3">
                  <c:v>0.92</c:v>
                </c:pt>
                <c:pt idx="4">
                  <c:v>0.67</c:v>
                </c:pt>
              </c:numCache>
            </c:numRef>
          </c:val>
          <c:extLst>
            <c:ext xmlns:c16="http://schemas.microsoft.com/office/drawing/2014/chart" uri="{C3380CC4-5D6E-409C-BE32-E72D297353CC}">
              <c16:uniqueId val="{00000000-5A4A-4104-B573-9F094B19CC8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5A4A-4104-B573-9F094B19CC8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78.23</c:v>
                </c:pt>
                <c:pt idx="1">
                  <c:v>78.3</c:v>
                </c:pt>
                <c:pt idx="2">
                  <c:v>78.28</c:v>
                </c:pt>
                <c:pt idx="3">
                  <c:v>77.819999999999993</c:v>
                </c:pt>
                <c:pt idx="4">
                  <c:v>85.97</c:v>
                </c:pt>
              </c:numCache>
            </c:numRef>
          </c:val>
          <c:extLst>
            <c:ext xmlns:c16="http://schemas.microsoft.com/office/drawing/2014/chart" uri="{C3380CC4-5D6E-409C-BE32-E72D297353CC}">
              <c16:uniqueId val="{00000000-4B6A-4E65-81A6-498E42EB00E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4B6A-4E65-81A6-498E42EB00E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88.29</c:v>
                </c:pt>
                <c:pt idx="1">
                  <c:v>87.87</c:v>
                </c:pt>
                <c:pt idx="2">
                  <c:v>87.87</c:v>
                </c:pt>
                <c:pt idx="3">
                  <c:v>86.89</c:v>
                </c:pt>
                <c:pt idx="4">
                  <c:v>87.14</c:v>
                </c:pt>
              </c:numCache>
            </c:numRef>
          </c:val>
          <c:extLst>
            <c:ext xmlns:c16="http://schemas.microsoft.com/office/drawing/2014/chart" uri="{C3380CC4-5D6E-409C-BE32-E72D297353CC}">
              <c16:uniqueId val="{00000000-95ED-4D76-9C3D-AD13BBF8FB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95ED-4D76-9C3D-AD13BBF8FB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120.17</c:v>
                </c:pt>
                <c:pt idx="1">
                  <c:v>119.04</c:v>
                </c:pt>
                <c:pt idx="2">
                  <c:v>118.69</c:v>
                </c:pt>
                <c:pt idx="3">
                  <c:v>117.35</c:v>
                </c:pt>
                <c:pt idx="4">
                  <c:v>117.19</c:v>
                </c:pt>
              </c:numCache>
            </c:numRef>
          </c:val>
          <c:extLst>
            <c:ext xmlns:c16="http://schemas.microsoft.com/office/drawing/2014/chart" uri="{C3380CC4-5D6E-409C-BE32-E72D297353CC}">
              <c16:uniqueId val="{00000000-9831-41E8-A198-14F9098221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9831-41E8-A198-14F9098221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46.6</c:v>
                </c:pt>
                <c:pt idx="1">
                  <c:v>47.92</c:v>
                </c:pt>
                <c:pt idx="2">
                  <c:v>48.87</c:v>
                </c:pt>
                <c:pt idx="3">
                  <c:v>48.66</c:v>
                </c:pt>
                <c:pt idx="4">
                  <c:v>49.28</c:v>
                </c:pt>
              </c:numCache>
            </c:numRef>
          </c:val>
          <c:extLst>
            <c:ext xmlns:c16="http://schemas.microsoft.com/office/drawing/2014/chart" uri="{C3380CC4-5D6E-409C-BE32-E72D297353CC}">
              <c16:uniqueId val="{00000000-591C-4B18-96F9-D91BB7FB8F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591C-4B18-96F9-D91BB7FB8F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8.7100000000000009</c:v>
                </c:pt>
                <c:pt idx="1">
                  <c:v>9.74</c:v>
                </c:pt>
                <c:pt idx="2">
                  <c:v>10.31</c:v>
                </c:pt>
                <c:pt idx="3">
                  <c:v>10.88</c:v>
                </c:pt>
                <c:pt idx="4">
                  <c:v>12.13</c:v>
                </c:pt>
              </c:numCache>
            </c:numRef>
          </c:val>
          <c:extLst>
            <c:ext xmlns:c16="http://schemas.microsoft.com/office/drawing/2014/chart" uri="{C3380CC4-5D6E-409C-BE32-E72D297353CC}">
              <c16:uniqueId val="{00000000-916B-4D3B-A43C-82D35A827E0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916B-4D3B-A43C-82D35A827E0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A7-4878-B0CA-CC56B75E353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7A7-4878-B0CA-CC56B75E353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426.89</c:v>
                </c:pt>
                <c:pt idx="1">
                  <c:v>470.96</c:v>
                </c:pt>
                <c:pt idx="2">
                  <c:v>373.62</c:v>
                </c:pt>
                <c:pt idx="3">
                  <c:v>438.87</c:v>
                </c:pt>
                <c:pt idx="4">
                  <c:v>435.61</c:v>
                </c:pt>
              </c:numCache>
            </c:numRef>
          </c:val>
          <c:extLst>
            <c:ext xmlns:c16="http://schemas.microsoft.com/office/drawing/2014/chart" uri="{C3380CC4-5D6E-409C-BE32-E72D297353CC}">
              <c16:uniqueId val="{00000000-A809-4203-BBD3-80B21E97375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A809-4203-BBD3-80B21E97375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76.319999999999993</c:v>
                </c:pt>
                <c:pt idx="1">
                  <c:v>66.81</c:v>
                </c:pt>
                <c:pt idx="2">
                  <c:v>57.27</c:v>
                </c:pt>
                <c:pt idx="3">
                  <c:v>49.96</c:v>
                </c:pt>
                <c:pt idx="4">
                  <c:v>40.85</c:v>
                </c:pt>
              </c:numCache>
            </c:numRef>
          </c:val>
          <c:extLst>
            <c:ext xmlns:c16="http://schemas.microsoft.com/office/drawing/2014/chart" uri="{C3380CC4-5D6E-409C-BE32-E72D297353CC}">
              <c16:uniqueId val="{00000000-11CD-42A9-AEBE-0613CD34215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11CD-42A9-AEBE-0613CD34215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121.42</c:v>
                </c:pt>
                <c:pt idx="1">
                  <c:v>119.63</c:v>
                </c:pt>
                <c:pt idx="2">
                  <c:v>118.38</c:v>
                </c:pt>
                <c:pt idx="3">
                  <c:v>115.59</c:v>
                </c:pt>
                <c:pt idx="4">
                  <c:v>104.19</c:v>
                </c:pt>
              </c:numCache>
            </c:numRef>
          </c:val>
          <c:extLst>
            <c:ext xmlns:c16="http://schemas.microsoft.com/office/drawing/2014/chart" uri="{C3380CC4-5D6E-409C-BE32-E72D297353CC}">
              <c16:uniqueId val="{00000000-0F2D-4C36-86B2-C3ADC98E721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0F2D-4C36-86B2-C3ADC98E721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136.53</c:v>
                </c:pt>
                <c:pt idx="1">
                  <c:v>138.56</c:v>
                </c:pt>
                <c:pt idx="2">
                  <c:v>139.97</c:v>
                </c:pt>
                <c:pt idx="3">
                  <c:v>142.63999999999999</c:v>
                </c:pt>
                <c:pt idx="4">
                  <c:v>157.12</c:v>
                </c:pt>
              </c:numCache>
            </c:numRef>
          </c:val>
          <c:extLst>
            <c:ext xmlns:c16="http://schemas.microsoft.com/office/drawing/2014/chart" uri="{C3380CC4-5D6E-409C-BE32-E72D297353CC}">
              <c16:uniqueId val="{00000000-E14D-4905-9982-07E1573FB61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E14D-4905-9982-07E1573FB61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瀬戸市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129166</v>
      </c>
      <c r="AM8" s="71"/>
      <c r="AN8" s="71"/>
      <c r="AO8" s="71"/>
      <c r="AP8" s="71"/>
      <c r="AQ8" s="71"/>
      <c r="AR8" s="71"/>
      <c r="AS8" s="71"/>
      <c r="AT8" s="67">
        <f>データ!$S$6</f>
        <v>111.4</v>
      </c>
      <c r="AU8" s="68"/>
      <c r="AV8" s="68"/>
      <c r="AW8" s="68"/>
      <c r="AX8" s="68"/>
      <c r="AY8" s="68"/>
      <c r="AZ8" s="68"/>
      <c r="BA8" s="68"/>
      <c r="BB8" s="70">
        <f>データ!$T$6</f>
        <v>1159.48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91.74</v>
      </c>
      <c r="J10" s="68"/>
      <c r="K10" s="68"/>
      <c r="L10" s="68"/>
      <c r="M10" s="68"/>
      <c r="N10" s="68"/>
      <c r="O10" s="69"/>
      <c r="P10" s="70">
        <f>データ!$P$6</f>
        <v>99.75</v>
      </c>
      <c r="Q10" s="70"/>
      <c r="R10" s="70"/>
      <c r="S10" s="70"/>
      <c r="T10" s="70"/>
      <c r="U10" s="70"/>
      <c r="V10" s="70"/>
      <c r="W10" s="71">
        <f>データ!$Q$6</f>
        <v>2822</v>
      </c>
      <c r="X10" s="71"/>
      <c r="Y10" s="71"/>
      <c r="Z10" s="71"/>
      <c r="AA10" s="71"/>
      <c r="AB10" s="71"/>
      <c r="AC10" s="71"/>
      <c r="AD10" s="2"/>
      <c r="AE10" s="2"/>
      <c r="AF10" s="2"/>
      <c r="AG10" s="2"/>
      <c r="AH10" s="4"/>
      <c r="AI10" s="4"/>
      <c r="AJ10" s="4"/>
      <c r="AK10" s="4"/>
      <c r="AL10" s="71">
        <f>データ!$U$6</f>
        <v>128772</v>
      </c>
      <c r="AM10" s="71"/>
      <c r="AN10" s="71"/>
      <c r="AO10" s="71"/>
      <c r="AP10" s="71"/>
      <c r="AQ10" s="71"/>
      <c r="AR10" s="71"/>
      <c r="AS10" s="71"/>
      <c r="AT10" s="67">
        <f>データ!$V$6</f>
        <v>65.59</v>
      </c>
      <c r="AU10" s="68"/>
      <c r="AV10" s="68"/>
      <c r="AW10" s="68"/>
      <c r="AX10" s="68"/>
      <c r="AY10" s="68"/>
      <c r="AZ10" s="68"/>
      <c r="BA10" s="68"/>
      <c r="BB10" s="70">
        <f>データ!$W$6</f>
        <v>1963.29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cecCtOFigEPxbANwGCg3K693taCJ7CxN3oJMkK8BwyT0ISdK3ET7W6TDg6tIhrBH4q1DYmer0dTAzXYjTsKpNw==" saltValue="+GhoWHmCoP9+sWYoyZzYO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232041</v>
      </c>
      <c r="D6" s="34">
        <f t="shared" si="3"/>
        <v>46</v>
      </c>
      <c r="E6" s="34">
        <f t="shared" si="3"/>
        <v>1</v>
      </c>
      <c r="F6" s="34">
        <f t="shared" si="3"/>
        <v>0</v>
      </c>
      <c r="G6" s="34">
        <f t="shared" si="3"/>
        <v>1</v>
      </c>
      <c r="H6" s="34" t="str">
        <f t="shared" si="3"/>
        <v>愛知県　瀬戸市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91.74</v>
      </c>
      <c r="P6" s="35">
        <f t="shared" si="3"/>
        <v>99.75</v>
      </c>
      <c r="Q6" s="35">
        <f t="shared" si="3"/>
        <v>2822</v>
      </c>
      <c r="R6" s="35">
        <f t="shared" si="3"/>
        <v>129166</v>
      </c>
      <c r="S6" s="35">
        <f t="shared" si="3"/>
        <v>111.4</v>
      </c>
      <c r="T6" s="35">
        <f t="shared" si="3"/>
        <v>1159.48</v>
      </c>
      <c r="U6" s="35">
        <f t="shared" si="3"/>
        <v>128772</v>
      </c>
      <c r="V6" s="35">
        <f t="shared" si="3"/>
        <v>65.59</v>
      </c>
      <c r="W6" s="35">
        <f t="shared" si="3"/>
        <v>1963.29</v>
      </c>
      <c r="X6" s="36">
        <f>IF(X7="",NA(),X7)</f>
        <v>120.17</v>
      </c>
      <c r="Y6" s="36">
        <f t="shared" ref="Y6:AG6" si="4">IF(Y7="",NA(),Y7)</f>
        <v>119.04</v>
      </c>
      <c r="Z6" s="36">
        <f t="shared" si="4"/>
        <v>118.69</v>
      </c>
      <c r="AA6" s="36">
        <f t="shared" si="4"/>
        <v>117.35</v>
      </c>
      <c r="AB6" s="36">
        <f t="shared" si="4"/>
        <v>117.19</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426.89</v>
      </c>
      <c r="AU6" s="36">
        <f t="shared" ref="AU6:BC6" si="6">IF(AU7="",NA(),AU7)</f>
        <v>470.96</v>
      </c>
      <c r="AV6" s="36">
        <f t="shared" si="6"/>
        <v>373.62</v>
      </c>
      <c r="AW6" s="36">
        <f t="shared" si="6"/>
        <v>438.87</v>
      </c>
      <c r="AX6" s="36">
        <f t="shared" si="6"/>
        <v>435.61</v>
      </c>
      <c r="AY6" s="36">
        <f t="shared" si="6"/>
        <v>349.04</v>
      </c>
      <c r="AZ6" s="36">
        <f t="shared" si="6"/>
        <v>337.49</v>
      </c>
      <c r="BA6" s="36">
        <f t="shared" si="6"/>
        <v>335.6</v>
      </c>
      <c r="BB6" s="36">
        <f t="shared" si="6"/>
        <v>358.91</v>
      </c>
      <c r="BC6" s="36">
        <f t="shared" si="6"/>
        <v>360.96</v>
      </c>
      <c r="BD6" s="35" t="str">
        <f>IF(BD7="","",IF(BD7="-","【-】","【"&amp;SUBSTITUTE(TEXT(BD7,"#,##0.00"),"-","△")&amp;"】"))</f>
        <v>【260.31】</v>
      </c>
      <c r="BE6" s="36">
        <f>IF(BE7="",NA(),BE7)</f>
        <v>76.319999999999993</v>
      </c>
      <c r="BF6" s="36">
        <f t="shared" ref="BF6:BN6" si="7">IF(BF7="",NA(),BF7)</f>
        <v>66.81</v>
      </c>
      <c r="BG6" s="36">
        <f t="shared" si="7"/>
        <v>57.27</v>
      </c>
      <c r="BH6" s="36">
        <f t="shared" si="7"/>
        <v>49.96</v>
      </c>
      <c r="BI6" s="36">
        <f t="shared" si="7"/>
        <v>40.85</v>
      </c>
      <c r="BJ6" s="36">
        <f t="shared" si="7"/>
        <v>254.54</v>
      </c>
      <c r="BK6" s="36">
        <f t="shared" si="7"/>
        <v>265.92</v>
      </c>
      <c r="BL6" s="36">
        <f t="shared" si="7"/>
        <v>258.26</v>
      </c>
      <c r="BM6" s="36">
        <f t="shared" si="7"/>
        <v>247.27</v>
      </c>
      <c r="BN6" s="36">
        <f t="shared" si="7"/>
        <v>239.18</v>
      </c>
      <c r="BO6" s="35" t="str">
        <f>IF(BO7="","",IF(BO7="-","【-】","【"&amp;SUBSTITUTE(TEXT(BO7,"#,##0.00"),"-","△")&amp;"】"))</f>
        <v>【275.67】</v>
      </c>
      <c r="BP6" s="36">
        <f>IF(BP7="",NA(),BP7)</f>
        <v>121.42</v>
      </c>
      <c r="BQ6" s="36">
        <f t="shared" ref="BQ6:BY6" si="8">IF(BQ7="",NA(),BQ7)</f>
        <v>119.63</v>
      </c>
      <c r="BR6" s="36">
        <f t="shared" si="8"/>
        <v>118.38</v>
      </c>
      <c r="BS6" s="36">
        <f t="shared" si="8"/>
        <v>115.59</v>
      </c>
      <c r="BT6" s="36">
        <f t="shared" si="8"/>
        <v>104.19</v>
      </c>
      <c r="BU6" s="36">
        <f t="shared" si="8"/>
        <v>106.52</v>
      </c>
      <c r="BV6" s="36">
        <f t="shared" si="8"/>
        <v>105.86</v>
      </c>
      <c r="BW6" s="36">
        <f t="shared" si="8"/>
        <v>106.07</v>
      </c>
      <c r="BX6" s="36">
        <f t="shared" si="8"/>
        <v>105.34</v>
      </c>
      <c r="BY6" s="36">
        <f t="shared" si="8"/>
        <v>101.89</v>
      </c>
      <c r="BZ6" s="35" t="str">
        <f>IF(BZ7="","",IF(BZ7="-","【-】","【"&amp;SUBSTITUTE(TEXT(BZ7,"#,##0.00"),"-","△")&amp;"】"))</f>
        <v>【100.05】</v>
      </c>
      <c r="CA6" s="36">
        <f>IF(CA7="",NA(),CA7)</f>
        <v>136.53</v>
      </c>
      <c r="CB6" s="36">
        <f t="shared" ref="CB6:CJ6" si="9">IF(CB7="",NA(),CB7)</f>
        <v>138.56</v>
      </c>
      <c r="CC6" s="36">
        <f t="shared" si="9"/>
        <v>139.97</v>
      </c>
      <c r="CD6" s="36">
        <f t="shared" si="9"/>
        <v>142.63999999999999</v>
      </c>
      <c r="CE6" s="36">
        <f t="shared" si="9"/>
        <v>157.12</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78.23</v>
      </c>
      <c r="CM6" s="36">
        <f t="shared" ref="CM6:CU6" si="10">IF(CM7="",NA(),CM7)</f>
        <v>78.3</v>
      </c>
      <c r="CN6" s="36">
        <f t="shared" si="10"/>
        <v>78.28</v>
      </c>
      <c r="CO6" s="36">
        <f t="shared" si="10"/>
        <v>77.819999999999993</v>
      </c>
      <c r="CP6" s="36">
        <f t="shared" si="10"/>
        <v>85.97</v>
      </c>
      <c r="CQ6" s="36">
        <f t="shared" si="10"/>
        <v>62.1</v>
      </c>
      <c r="CR6" s="36">
        <f t="shared" si="10"/>
        <v>62.38</v>
      </c>
      <c r="CS6" s="36">
        <f t="shared" si="10"/>
        <v>62.83</v>
      </c>
      <c r="CT6" s="36">
        <f t="shared" si="10"/>
        <v>62.05</v>
      </c>
      <c r="CU6" s="36">
        <f t="shared" si="10"/>
        <v>63.23</v>
      </c>
      <c r="CV6" s="35" t="str">
        <f>IF(CV7="","",IF(CV7="-","【-】","【"&amp;SUBSTITUTE(TEXT(CV7,"#,##0.00"),"-","△")&amp;"】"))</f>
        <v>【60.69】</v>
      </c>
      <c r="CW6" s="36">
        <f>IF(CW7="",NA(),CW7)</f>
        <v>88.29</v>
      </c>
      <c r="CX6" s="36">
        <f t="shared" ref="CX6:DF6" si="11">IF(CX7="",NA(),CX7)</f>
        <v>87.87</v>
      </c>
      <c r="CY6" s="36">
        <f t="shared" si="11"/>
        <v>87.87</v>
      </c>
      <c r="CZ6" s="36">
        <f t="shared" si="11"/>
        <v>86.89</v>
      </c>
      <c r="DA6" s="36">
        <f t="shared" si="11"/>
        <v>87.14</v>
      </c>
      <c r="DB6" s="36">
        <f t="shared" si="11"/>
        <v>89.52</v>
      </c>
      <c r="DC6" s="36">
        <f t="shared" si="11"/>
        <v>89.17</v>
      </c>
      <c r="DD6" s="36">
        <f t="shared" si="11"/>
        <v>88.86</v>
      </c>
      <c r="DE6" s="36">
        <f t="shared" si="11"/>
        <v>89.11</v>
      </c>
      <c r="DF6" s="36">
        <f t="shared" si="11"/>
        <v>89.35</v>
      </c>
      <c r="DG6" s="35" t="str">
        <f>IF(DG7="","",IF(DG7="-","【-】","【"&amp;SUBSTITUTE(TEXT(DG7,"#,##0.00"),"-","△")&amp;"】"))</f>
        <v>【89.82】</v>
      </c>
      <c r="DH6" s="36">
        <f>IF(DH7="",NA(),DH7)</f>
        <v>46.6</v>
      </c>
      <c r="DI6" s="36">
        <f t="shared" ref="DI6:DQ6" si="12">IF(DI7="",NA(),DI7)</f>
        <v>47.92</v>
      </c>
      <c r="DJ6" s="36">
        <f t="shared" si="12"/>
        <v>48.87</v>
      </c>
      <c r="DK6" s="36">
        <f t="shared" si="12"/>
        <v>48.66</v>
      </c>
      <c r="DL6" s="36">
        <f t="shared" si="12"/>
        <v>49.28</v>
      </c>
      <c r="DM6" s="36">
        <f t="shared" si="12"/>
        <v>46.58</v>
      </c>
      <c r="DN6" s="36">
        <f t="shared" si="12"/>
        <v>46.99</v>
      </c>
      <c r="DO6" s="36">
        <f t="shared" si="12"/>
        <v>47.89</v>
      </c>
      <c r="DP6" s="36">
        <f t="shared" si="12"/>
        <v>48.69</v>
      </c>
      <c r="DQ6" s="36">
        <f t="shared" si="12"/>
        <v>49.62</v>
      </c>
      <c r="DR6" s="35" t="str">
        <f>IF(DR7="","",IF(DR7="-","【-】","【"&amp;SUBSTITUTE(TEXT(DR7,"#,##0.00"),"-","△")&amp;"】"))</f>
        <v>【50.19】</v>
      </c>
      <c r="DS6" s="36">
        <f>IF(DS7="",NA(),DS7)</f>
        <v>8.7100000000000009</v>
      </c>
      <c r="DT6" s="36">
        <f t="shared" ref="DT6:EB6" si="13">IF(DT7="",NA(),DT7)</f>
        <v>9.74</v>
      </c>
      <c r="DU6" s="36">
        <f t="shared" si="13"/>
        <v>10.31</v>
      </c>
      <c r="DV6" s="36">
        <f t="shared" si="13"/>
        <v>10.88</v>
      </c>
      <c r="DW6" s="36">
        <f t="shared" si="13"/>
        <v>12.13</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0.96</v>
      </c>
      <c r="EE6" s="36">
        <f t="shared" ref="EE6:EM6" si="14">IF(EE7="",NA(),EE7)</f>
        <v>0.49</v>
      </c>
      <c r="EF6" s="36">
        <f t="shared" si="14"/>
        <v>0.96</v>
      </c>
      <c r="EG6" s="36">
        <f t="shared" si="14"/>
        <v>0.92</v>
      </c>
      <c r="EH6" s="36">
        <f t="shared" si="14"/>
        <v>0.67</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232041</v>
      </c>
      <c r="D7" s="38">
        <v>46</v>
      </c>
      <c r="E7" s="38">
        <v>1</v>
      </c>
      <c r="F7" s="38">
        <v>0</v>
      </c>
      <c r="G7" s="38">
        <v>1</v>
      </c>
      <c r="H7" s="38" t="s">
        <v>93</v>
      </c>
      <c r="I7" s="38" t="s">
        <v>94</v>
      </c>
      <c r="J7" s="38" t="s">
        <v>95</v>
      </c>
      <c r="K7" s="38" t="s">
        <v>96</v>
      </c>
      <c r="L7" s="38" t="s">
        <v>97</v>
      </c>
      <c r="M7" s="38" t="s">
        <v>98</v>
      </c>
      <c r="N7" s="39" t="s">
        <v>99</v>
      </c>
      <c r="O7" s="39">
        <v>91.74</v>
      </c>
      <c r="P7" s="39">
        <v>99.75</v>
      </c>
      <c r="Q7" s="39">
        <v>2822</v>
      </c>
      <c r="R7" s="39">
        <v>129166</v>
      </c>
      <c r="S7" s="39">
        <v>111.4</v>
      </c>
      <c r="T7" s="39">
        <v>1159.48</v>
      </c>
      <c r="U7" s="39">
        <v>128772</v>
      </c>
      <c r="V7" s="39">
        <v>65.59</v>
      </c>
      <c r="W7" s="39">
        <v>1963.29</v>
      </c>
      <c r="X7" s="39">
        <v>120.17</v>
      </c>
      <c r="Y7" s="39">
        <v>119.04</v>
      </c>
      <c r="Z7" s="39">
        <v>118.69</v>
      </c>
      <c r="AA7" s="39">
        <v>117.35</v>
      </c>
      <c r="AB7" s="39">
        <v>117.19</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426.89</v>
      </c>
      <c r="AU7" s="39">
        <v>470.96</v>
      </c>
      <c r="AV7" s="39">
        <v>373.62</v>
      </c>
      <c r="AW7" s="39">
        <v>438.87</v>
      </c>
      <c r="AX7" s="39">
        <v>435.61</v>
      </c>
      <c r="AY7" s="39">
        <v>349.04</v>
      </c>
      <c r="AZ7" s="39">
        <v>337.49</v>
      </c>
      <c r="BA7" s="39">
        <v>335.6</v>
      </c>
      <c r="BB7" s="39">
        <v>358.91</v>
      </c>
      <c r="BC7" s="39">
        <v>360.96</v>
      </c>
      <c r="BD7" s="39">
        <v>260.31</v>
      </c>
      <c r="BE7" s="39">
        <v>76.319999999999993</v>
      </c>
      <c r="BF7" s="39">
        <v>66.81</v>
      </c>
      <c r="BG7" s="39">
        <v>57.27</v>
      </c>
      <c r="BH7" s="39">
        <v>49.96</v>
      </c>
      <c r="BI7" s="39">
        <v>40.85</v>
      </c>
      <c r="BJ7" s="39">
        <v>254.54</v>
      </c>
      <c r="BK7" s="39">
        <v>265.92</v>
      </c>
      <c r="BL7" s="39">
        <v>258.26</v>
      </c>
      <c r="BM7" s="39">
        <v>247.27</v>
      </c>
      <c r="BN7" s="39">
        <v>239.18</v>
      </c>
      <c r="BO7" s="39">
        <v>275.67</v>
      </c>
      <c r="BP7" s="39">
        <v>121.42</v>
      </c>
      <c r="BQ7" s="39">
        <v>119.63</v>
      </c>
      <c r="BR7" s="39">
        <v>118.38</v>
      </c>
      <c r="BS7" s="39">
        <v>115.59</v>
      </c>
      <c r="BT7" s="39">
        <v>104.19</v>
      </c>
      <c r="BU7" s="39">
        <v>106.52</v>
      </c>
      <c r="BV7" s="39">
        <v>105.86</v>
      </c>
      <c r="BW7" s="39">
        <v>106.07</v>
      </c>
      <c r="BX7" s="39">
        <v>105.34</v>
      </c>
      <c r="BY7" s="39">
        <v>101.89</v>
      </c>
      <c r="BZ7" s="39">
        <v>100.05</v>
      </c>
      <c r="CA7" s="39">
        <v>136.53</v>
      </c>
      <c r="CB7" s="39">
        <v>138.56</v>
      </c>
      <c r="CC7" s="39">
        <v>139.97</v>
      </c>
      <c r="CD7" s="39">
        <v>142.63999999999999</v>
      </c>
      <c r="CE7" s="39">
        <v>157.12</v>
      </c>
      <c r="CF7" s="39">
        <v>155.80000000000001</v>
      </c>
      <c r="CG7" s="39">
        <v>158.58000000000001</v>
      </c>
      <c r="CH7" s="39">
        <v>159.22</v>
      </c>
      <c r="CI7" s="39">
        <v>159.6</v>
      </c>
      <c r="CJ7" s="39">
        <v>156.32</v>
      </c>
      <c r="CK7" s="39">
        <v>166.4</v>
      </c>
      <c r="CL7" s="39">
        <v>78.23</v>
      </c>
      <c r="CM7" s="39">
        <v>78.3</v>
      </c>
      <c r="CN7" s="39">
        <v>78.28</v>
      </c>
      <c r="CO7" s="39">
        <v>77.819999999999993</v>
      </c>
      <c r="CP7" s="39">
        <v>85.97</v>
      </c>
      <c r="CQ7" s="39">
        <v>62.1</v>
      </c>
      <c r="CR7" s="39">
        <v>62.38</v>
      </c>
      <c r="CS7" s="39">
        <v>62.83</v>
      </c>
      <c r="CT7" s="39">
        <v>62.05</v>
      </c>
      <c r="CU7" s="39">
        <v>63.23</v>
      </c>
      <c r="CV7" s="39">
        <v>60.69</v>
      </c>
      <c r="CW7" s="39">
        <v>88.29</v>
      </c>
      <c r="CX7" s="39">
        <v>87.87</v>
      </c>
      <c r="CY7" s="39">
        <v>87.87</v>
      </c>
      <c r="CZ7" s="39">
        <v>86.89</v>
      </c>
      <c r="DA7" s="39">
        <v>87.14</v>
      </c>
      <c r="DB7" s="39">
        <v>89.52</v>
      </c>
      <c r="DC7" s="39">
        <v>89.17</v>
      </c>
      <c r="DD7" s="39">
        <v>88.86</v>
      </c>
      <c r="DE7" s="39">
        <v>89.11</v>
      </c>
      <c r="DF7" s="39">
        <v>89.35</v>
      </c>
      <c r="DG7" s="39">
        <v>89.82</v>
      </c>
      <c r="DH7" s="39">
        <v>46.6</v>
      </c>
      <c r="DI7" s="39">
        <v>47.92</v>
      </c>
      <c r="DJ7" s="39">
        <v>48.87</v>
      </c>
      <c r="DK7" s="39">
        <v>48.66</v>
      </c>
      <c r="DL7" s="39">
        <v>49.28</v>
      </c>
      <c r="DM7" s="39">
        <v>46.58</v>
      </c>
      <c r="DN7" s="39">
        <v>46.99</v>
      </c>
      <c r="DO7" s="39">
        <v>47.89</v>
      </c>
      <c r="DP7" s="39">
        <v>48.69</v>
      </c>
      <c r="DQ7" s="39">
        <v>49.62</v>
      </c>
      <c r="DR7" s="39">
        <v>50.19</v>
      </c>
      <c r="DS7" s="39">
        <v>8.7100000000000009</v>
      </c>
      <c r="DT7" s="39">
        <v>9.74</v>
      </c>
      <c r="DU7" s="39">
        <v>10.31</v>
      </c>
      <c r="DV7" s="39">
        <v>10.88</v>
      </c>
      <c r="DW7" s="39">
        <v>12.13</v>
      </c>
      <c r="DX7" s="39">
        <v>14.45</v>
      </c>
      <c r="DY7" s="39">
        <v>15.83</v>
      </c>
      <c r="DZ7" s="39">
        <v>16.899999999999999</v>
      </c>
      <c r="EA7" s="39">
        <v>18.260000000000002</v>
      </c>
      <c r="EB7" s="39">
        <v>19.510000000000002</v>
      </c>
      <c r="EC7" s="39">
        <v>20.63</v>
      </c>
      <c r="ED7" s="39">
        <v>0.96</v>
      </c>
      <c r="EE7" s="39">
        <v>0.49</v>
      </c>
      <c r="EF7" s="39">
        <v>0.96</v>
      </c>
      <c r="EG7" s="39">
        <v>0.92</v>
      </c>
      <c r="EH7" s="39">
        <v>0.67</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2022-01-19T00:55:30Z</cp:lastPrinted>
  <dcterms:created xsi:type="dcterms:W3CDTF">2021-12-03T06:51:25Z</dcterms:created>
  <dcterms:modified xsi:type="dcterms:W3CDTF">2022-02-04T01:21:26Z</dcterms:modified>
  <cp:category/>
</cp:coreProperties>
</file>