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5F0F0F70-9DFB-4ED3-97B9-C8C1ACB4EF40}" xr6:coauthVersionLast="36" xr6:coauthVersionMax="47" xr10:uidLastSave="{00000000-0000-0000-0000-000000000000}"/>
  <workbookProtection workbookAlgorithmName="SHA-512" workbookHashValue="xE0ydJfCnt6Yl7YwtcZWBXaaSR6slKT2AV/XVfg+tQKZ4cwOVNxRUgJKdz/g1cIVW7/qN5k87oVs+fp9c+CBPQ==" workbookSaltValue="zIqrAUfkUomjFFIGV2LgY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I10" i="4"/>
  <c r="B10" i="4"/>
  <c r="BB8" i="4"/>
  <c r="AL8" i="4"/>
  <c r="W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<sst xmlns="http://schemas.openxmlformats.org/spreadsheetml/2006/main" count="228" uniqueCount="115">
  <si>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</si>
  <si>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</si>
  <si>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</si>
  <si>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</si>
  <si>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</si>
  <si>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</si>
  <si>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</si>
  <si>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</si>
  <si>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</si>
  <si>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</si>
  <si>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</si>
  <si>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</si>
  <si>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</si>
  <si>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</si>
  <si>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</si>
  <si>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</si>
  <si>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</si>
  <si>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</si>
  <si>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</si>
  <si>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</si>
  <si>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</si>
  <si>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</si>
  <si>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</si>
  <si>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</si>
  <si>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</si>
  <si>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</si>
  <si>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</si>
  <si>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</si>
  <si>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</si>
  <si>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</si>
  <si>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</si>
  <si>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</si>
  <si>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</si>
  <si>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</si>
  <si>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</si>
  <si>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</si>
  <si>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</si>
  <si>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</si>
  <si>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</si>
  <si>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</si>
  <si>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</si>
  <si>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</si>
  <si>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</si>
  <si>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</si>
  <si>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</si>
  <si>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</si>
  <si>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</si>
  <si>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</si>
  <si>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</si>
  <si>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</si>
  <si>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</si>
  <si>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</si>
  <si>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</si>
  <si>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</si>
  <si>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</si>
  <si>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</si>
  <si>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</si>
  <si>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</si>
  <si>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</si>
  <si>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</si>
  <si>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</si>
  <si>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</si>
  <si>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</si>
  <si>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</si>
  <si>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</si>
  <si>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</si>
  <si>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</si>
  <si>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</si>
  <si>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</si>
  <si>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</si>
  <si>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</si>
  <si>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</si>
  <si>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</si>
  <si>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</si>
  <si>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</si>
  <si>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</si>
  <si>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</si>
  <si>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</si>
  <si>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</si>
  <si>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</si>
  <si>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</si>
  <si>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</si>
  <si>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</si>
  <si>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</si>
  <si>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</si>
  <si>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</si>
  <si>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</si>
  <si>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</si>
  <si>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</si>
  <si>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</si>
  <si>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</si>
  <si>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</si>
  <si>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</si>
  <si>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</si>
  <si>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</si>
  <si>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</si>
  <si>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</si>
  <si>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</si>
  <si>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</si>
  <si>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</si>
  <si>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</si>
  <si>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</si>
  <si>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</si>
  <si>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</si>
  <si>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</si>
  <si>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</si>
  <si>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</si>
  <si>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</si>
  <si>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</si>
  <si>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</si>
  <si>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</si>
  <si>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</si>
  <si>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「①有形固定資産減価償却率」の増加は、管路耐震化、老朽管更新及び受託工事等による、償却資産の増加より、減価償却累計額の増加が多かったためであり、全国平均及び類似団体平均を上回っています。
　「②管路経年化率」は、土地区画整理等により布設した管路が、耐用年数を経過し始めていることにより増加し、全国平均及び類似団体平均を上回っています。
　「③管路更新率」は、管路耐震化、老朽管更新工事を進めたことにより増加しましたが、全国平均及び類似団体平均を下回っています。
　有形固定資産減価償却率及び管路経年化率は、増加し全国平均及び類似団体平均を上回っており、管路更新率は、全国平均及び類似団体平均を下回っていることから、管路の更新を計画的に進める必要があります。</t>
    <rPh sb="16" eb="18">
      <t>ゾウカ</t>
    </rPh>
    <rPh sb="160" eb="161">
      <t>ウエ</t>
    </rPh>
    <rPh sb="270" eb="271">
      <t>ウエ</t>
    </rPh>
    <phoneticPr fontId="4"/>
  </si>
  <si>
    <t>　春日井市水道事業は、平成29年度に経営戦略を策定し、事業の効率化、施設規模の適正化など経営改善に取り組んでいます。
　新型コロナウィルス感染症拡大に伴う市の支援対策として、水道料金の基本料金を６か月間免除したため、料金回収率等に影響がでましたが、翌年度は、例年並みに回復する見込みです。
　管路を耐震化するにあたり、より効率的なルートの検討を行い、ダウンサイジングの一環として玉野ポンプ場を廃止しました。また、漏水調査の範囲を拡大し、不明水の減少に向けた取り組みを進めています。
　経営戦略については、ＰＤＣＡサイクルを活用し進捗管理を行い、令和４年度に見直しを予定しています。</t>
    <rPh sb="60" eb="62">
      <t>シンガタ</t>
    </rPh>
    <rPh sb="69" eb="71">
      <t>カンセン</t>
    </rPh>
    <rPh sb="71" eb="72">
      <t>ショウ</t>
    </rPh>
    <rPh sb="72" eb="74">
      <t>カクダイ</t>
    </rPh>
    <rPh sb="75" eb="76">
      <t>トモナ</t>
    </rPh>
    <rPh sb="77" eb="78">
      <t>シ</t>
    </rPh>
    <rPh sb="79" eb="81">
      <t>シエン</t>
    </rPh>
    <rPh sb="81" eb="83">
      <t>タイサク</t>
    </rPh>
    <rPh sb="87" eb="89">
      <t>スイドウ</t>
    </rPh>
    <rPh sb="89" eb="91">
      <t>リョウキン</t>
    </rPh>
    <rPh sb="92" eb="94">
      <t>キホン</t>
    </rPh>
    <rPh sb="94" eb="96">
      <t>リョウキン</t>
    </rPh>
    <rPh sb="99" eb="100">
      <t>ゲツ</t>
    </rPh>
    <rPh sb="100" eb="101">
      <t>カン</t>
    </rPh>
    <rPh sb="101" eb="103">
      <t>メンジョ</t>
    </rPh>
    <rPh sb="108" eb="110">
      <t>リョウキン</t>
    </rPh>
    <rPh sb="110" eb="112">
      <t>カイシュウ</t>
    </rPh>
    <rPh sb="112" eb="113">
      <t>リツ</t>
    </rPh>
    <rPh sb="113" eb="114">
      <t>トウ</t>
    </rPh>
    <rPh sb="115" eb="117">
      <t>エイキョウ</t>
    </rPh>
    <rPh sb="172" eb="173">
      <t>オコナ</t>
    </rPh>
    <rPh sb="184" eb="186">
      <t>イッカン</t>
    </rPh>
    <rPh sb="211" eb="213">
      <t>ハンイ</t>
    </rPh>
    <rPh sb="214" eb="216">
      <t>カクダイ</t>
    </rPh>
    <rPh sb="233" eb="234">
      <t>スス</t>
    </rPh>
    <rPh sb="276" eb="277">
      <t>ド</t>
    </rPh>
    <phoneticPr fontId="4"/>
  </si>
  <si>
    <t>　「①経常収支比率」は、玉野ポンプ場等の廃止に伴う資産減耗費など費用が増加したことにより、全国平均及び類似団体平均を下回っていますが、「⑥給水原価」は、全国平均及び類似団体平均を下回っています。
　「②累積欠損金比率」は、平成25年度からは発生していません。
　「③流動比率」の増加は、土地区画整理関連工事の繰越により工事費前払金及び現金・預金の増加等により流動資産が増加し、配水管布設工事の未払金が減少したこと等により流動負債が減少したためであり、全国平均及び類似団体平均を上回り、短期的な債務に対する支払能力は確保しています。
　「④企業債残高対給水収益比率」は、新たな借入れを行っていないため全国平均及び類似団体平均を下回り、長期的な経営の安定性も図っています。
　「⑤料金回収率」の減少は、新型コロナウイルス感染症拡大に伴う市の支援対策として水道料金の基本料金を免除したことによる給水収益の減少によるものであり、全国平均及び類似団体平均を下回りました。　
　「⑦施設利用率」の増加は、有収水量が増加したことにより総配水量が増加し、認可の見直しにより配水能力が減少したためであり、全国平均及び類似団体平均を上回っています。
　「⑧有収率」の増加は、有収水量、配水量ともに増加しましたが、有収水量の増加幅が配水量の増加幅より大きかったためであり、全国平均及び類似団体平均を上回っています。</t>
    <rPh sb="24" eb="25">
      <t>トモナ</t>
    </rPh>
    <rPh sb="32" eb="34">
      <t>ヒヨウ</t>
    </rPh>
    <rPh sb="34" eb="35">
      <t>トウ</t>
    </rPh>
    <rPh sb="138" eb="140">
      <t>ゾウカ</t>
    </rPh>
    <rPh sb="165" eb="166">
      <t>オヨ</t>
    </rPh>
    <rPh sb="188" eb="191">
      <t>ハイスイカン</t>
    </rPh>
    <rPh sb="191" eb="193">
      <t>フセツ</t>
    </rPh>
    <rPh sb="344" eb="346">
      <t>ゲンショウ</t>
    </rPh>
    <rPh sb="360" eb="362">
      <t>カクダイ</t>
    </rPh>
    <rPh sb="365" eb="366">
      <t>シ</t>
    </rPh>
    <rPh sb="376" eb="381">
      <t>リョウキンカイシュウリツ</t>
    </rPh>
    <rPh sb="423" eb="425">
      <t>シタマワ</t>
    </rPh>
    <rPh sb="441" eb="443">
      <t>ゾウカ</t>
    </rPh>
    <rPh sb="504" eb="505">
      <t>ウエ</t>
    </rPh>
    <rPh sb="522" eb="524">
      <t>ゾウカ</t>
    </rPh>
    <rPh sb="586" eb="587">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</si>
</sst>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0.3</c:v>
                </c:pt>
                <c:pt idx="2">
                  <c:v>0.09</c:v>
                </c:pt>
                <c:pt idx="3">
                  <c:v>0.61</c:v>
                </c:pt>
                <c:pt idx="4">
                  <c:v>0.64</c:v>
                </c:pt>
              </c:numCache>
            </c:numRef>
          </c:val>
          <c:extLst>
            <c:ext xmlns:c16="http://schemas.microsoft.com/office/drawing/2014/chart" uri="{C3380CC4-5D6E-409C-BE32-E72D297353CC}">
              <c16:uniqueId val="{00000000-D0CE-429B-9DBA-A2AF16FECF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D0CE-429B-9DBA-A2AF16FECF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68.42</c:v>
                </c:pt>
                <c:pt idx="1">
                  <c:v>68.7</c:v>
                </c:pt>
                <c:pt idx="2">
                  <c:v>70.81</c:v>
                </c:pt>
                <c:pt idx="3">
                  <c:v>70.27</c:v>
                </c:pt>
                <c:pt idx="4">
                  <c:v>86.76</c:v>
                </c:pt>
              </c:numCache>
            </c:numRef>
          </c:val>
          <c:extLst>
            <c:ext xmlns:c16="http://schemas.microsoft.com/office/drawing/2014/chart" uri="{C3380CC4-5D6E-409C-BE32-E72D297353CC}">
              <c16:uniqueId val="{00000000-143D-4151-8D2F-30D4DF5FF0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143D-4151-8D2F-30D4DF5FF0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92.39</c:v>
                </c:pt>
                <c:pt idx="1">
                  <c:v>91.69</c:v>
                </c:pt>
                <c:pt idx="2">
                  <c:v>91.25</c:v>
                </c:pt>
                <c:pt idx="3">
                  <c:v>90.84</c:v>
                </c:pt>
                <c:pt idx="4">
                  <c:v>92.39</c:v>
                </c:pt>
              </c:numCache>
            </c:numRef>
          </c:val>
          <c:extLst>
            <c:ext xmlns:c16="http://schemas.microsoft.com/office/drawing/2014/chart" uri="{C3380CC4-5D6E-409C-BE32-E72D297353CC}">
              <c16:uniqueId val="{00000000-8368-43A9-9002-555836F569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8368-43A9-9002-555836F569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115.52</c:v>
                </c:pt>
                <c:pt idx="1">
                  <c:v>115.92</c:v>
                </c:pt>
                <c:pt idx="2">
                  <c:v>105.34</c:v>
                </c:pt>
                <c:pt idx="3">
                  <c:v>110.86</c:v>
                </c:pt>
                <c:pt idx="4">
                  <c:v>110.25</c:v>
                </c:pt>
              </c:numCache>
            </c:numRef>
          </c:val>
          <c:extLst>
            <c:ext xmlns:c16="http://schemas.microsoft.com/office/drawing/2014/chart" uri="{C3380CC4-5D6E-409C-BE32-E72D297353CC}">
              <c16:uniqueId val="{00000000-5D39-4DD8-988A-5050A364C9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5D39-4DD8-988A-5050A364C9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49.32</c:v>
                </c:pt>
                <c:pt idx="1">
                  <c:v>48.27</c:v>
                </c:pt>
                <c:pt idx="2">
                  <c:v>50.07</c:v>
                </c:pt>
                <c:pt idx="3">
                  <c:v>51.6</c:v>
                </c:pt>
                <c:pt idx="4">
                  <c:v>53.04</c:v>
                </c:pt>
              </c:numCache>
            </c:numRef>
          </c:val>
          <c:extLst>
            <c:ext xmlns:c16="http://schemas.microsoft.com/office/drawing/2014/chart" uri="{C3380CC4-5D6E-409C-BE32-E72D297353CC}">
              <c16:uniqueId val="{00000000-CFA1-4931-A4E0-987C3A940E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CFA1-4931-A4E0-987C3A940E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7.5</c:v>
                </c:pt>
                <c:pt idx="1">
                  <c:v>8.89</c:v>
                </c:pt>
                <c:pt idx="2">
                  <c:v>15.86</c:v>
                </c:pt>
                <c:pt idx="3">
                  <c:v>18.489999999999998</c:v>
                </c:pt>
                <c:pt idx="4">
                  <c:v>23.93</c:v>
                </c:pt>
              </c:numCache>
            </c:numRef>
          </c:val>
          <c:extLst>
            <c:ext xmlns:c16="http://schemas.microsoft.com/office/drawing/2014/chart" uri="{C3380CC4-5D6E-409C-BE32-E72D297353CC}">
              <c16:uniqueId val="{00000000-8C93-4330-8D1D-EA21C1A72B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8C93-4330-8D1D-EA21C1A72B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1D-4A61-AC52-CA52E23070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1D-4A61-AC52-CA52E23070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413.04</c:v>
                </c:pt>
                <c:pt idx="1">
                  <c:v>292.24</c:v>
                </c:pt>
                <c:pt idx="2">
                  <c:v>420.2</c:v>
                </c:pt>
                <c:pt idx="3">
                  <c:v>512.39</c:v>
                </c:pt>
                <c:pt idx="4">
                  <c:v>609.37</c:v>
                </c:pt>
              </c:numCache>
            </c:numRef>
          </c:val>
          <c:extLst>
            <c:ext xmlns:c16="http://schemas.microsoft.com/office/drawing/2014/chart" uri="{C3380CC4-5D6E-409C-BE32-E72D297353CC}">
              <c16:uniqueId val="{00000000-F395-430E-AC15-4F7C5A7377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F395-430E-AC15-4F7C5A7377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c:v>
                </c:pt>
                <c:pt idx="1">
                  <c:v>64.63</c:v>
                </c:pt>
                <c:pt idx="2">
                  <c:v>57.84</c:v>
                </c:pt>
                <c:pt idx="3">
                  <c:v>51.53</c:v>
                </c:pt>
                <c:pt idx="4">
                  <c:v>52.86</c:v>
                </c:pt>
              </c:numCache>
            </c:numRef>
          </c:val>
          <c:extLst>
            <c:ext xmlns:c16="http://schemas.microsoft.com/office/drawing/2014/chart" uri="{C3380CC4-5D6E-409C-BE32-E72D297353CC}">
              <c16:uniqueId val="{00000000-F032-49D9-B183-C5E966C961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F032-49D9-B183-C5E966C961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110.64</c:v>
                </c:pt>
                <c:pt idx="1">
                  <c:v>110.53</c:v>
                </c:pt>
                <c:pt idx="2">
                  <c:v>100.18</c:v>
                </c:pt>
                <c:pt idx="3">
                  <c:v>105.6</c:v>
                </c:pt>
                <c:pt idx="4">
                  <c:v>88.07</c:v>
                </c:pt>
              </c:numCache>
            </c:numRef>
          </c:val>
          <c:extLst>
            <c:ext xmlns:c16="http://schemas.microsoft.com/office/drawing/2014/chart" uri="{C3380CC4-5D6E-409C-BE32-E72D297353CC}">
              <c16:uniqueId val="{00000000-8F70-47F2-BFC9-B65F6537EB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8F70-47F2-BFC9-B65F6537EB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128.62</c:v>
                </c:pt>
                <c:pt idx="1">
                  <c:v>128.84</c:v>
                </c:pt>
                <c:pt idx="2">
                  <c:v>142.38999999999999</c:v>
                </c:pt>
                <c:pt idx="3">
                  <c:v>134.74</c:v>
                </c:pt>
                <c:pt idx="4">
                  <c:v>133.13</c:v>
                </c:pt>
              </c:numCache>
            </c:numRef>
          </c:val>
          <c:extLst>
            <c:ext xmlns:c16="http://schemas.microsoft.com/office/drawing/2014/chart" uri="{C3380CC4-5D6E-409C-BE32-E72D297353CC}">
              <c16:uniqueId val="{00000000-6F17-42D0-93FA-2FB49A8FAE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6F17-42D0-93FA-2FB49A8FAE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春日井市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非設置</v>
      </c>
      <c r="AE8" s="86"/>
      <c r="AF8" s="86"/>
      <c r="AG8" s="86"/>
      <c r="AH8" s="86"/>
      <c r="AI8" s="86"/>
      <c r="AJ8" s="86"/>
      <c r="AK8" s="4"/>
      <c r="AL8" s="74">
        <f>データ!$R$6</f>
        <v>310991</v>
      </c>
      <c r="AM8" s="74"/>
      <c r="AN8" s="74"/>
      <c r="AO8" s="74"/>
      <c r="AP8" s="74"/>
      <c r="AQ8" s="74"/>
      <c r="AR8" s="74"/>
      <c r="AS8" s="74"/>
      <c r="AT8" s="70">
        <f>データ!$S$6</f>
        <v>92.78</v>
      </c>
      <c r="AU8" s="71"/>
      <c r="AV8" s="71"/>
      <c r="AW8" s="71"/>
      <c r="AX8" s="71"/>
      <c r="AY8" s="71"/>
      <c r="AZ8" s="71"/>
      <c r="BA8" s="71"/>
      <c r="BB8" s="73">
        <f>データ!$T$6</f>
        <v>3351.92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93.04</v>
      </c>
      <c r="J10" s="71"/>
      <c r="K10" s="71"/>
      <c r="L10" s="71"/>
      <c r="M10" s="71"/>
      <c r="N10" s="71"/>
      <c r="O10" s="72"/>
      <c r="P10" s="73">
        <f>データ!$P$6</f>
        <v>100</v>
      </c>
      <c r="Q10" s="73"/>
      <c r="R10" s="73"/>
      <c r="S10" s="73"/>
      <c r="T10" s="73"/>
      <c r="U10" s="73"/>
      <c r="V10" s="73"/>
      <c r="W10" s="74">
        <f>データ!$Q$6</f>
        <v>2167</v>
      </c>
      <c r="X10" s="74"/>
      <c r="Y10" s="74"/>
      <c r="Z10" s="74"/>
      <c r="AA10" s="74"/>
      <c r="AB10" s="74"/>
      <c r="AC10" s="74"/>
      <c r="AD10" s="2"/>
      <c r="AE10" s="2"/>
      <c r="AF10" s="2"/>
      <c r="AG10" s="2"/>
      <c r="AH10" s="4"/>
      <c r="AI10" s="4"/>
      <c r="AJ10" s="4"/>
      <c r="AK10" s="4"/>
      <c r="AL10" s="74">
        <f>データ!$U$6</f>
        <v>310317</v>
      </c>
      <c r="AM10" s="74"/>
      <c r="AN10" s="74"/>
      <c r="AO10" s="74"/>
      <c r="AP10" s="74"/>
      <c r="AQ10" s="74"/>
      <c r="AR10" s="74"/>
      <c r="AS10" s="74"/>
      <c r="AT10" s="70">
        <f>データ!$V$6</f>
        <v>73.63</v>
      </c>
      <c r="AU10" s="71"/>
      <c r="AV10" s="71"/>
      <c r="AW10" s="71"/>
      <c r="AX10" s="71"/>
      <c r="AY10" s="71"/>
      <c r="AZ10" s="71"/>
      <c r="BA10" s="71"/>
      <c r="BB10" s="73">
        <f>データ!$W$6</f>
        <v>4214.55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7G6Gl6GxgB7ZdWPie+h3bWWhFH07WBtikautU554LM79RW+qzRbbIwsSVjFwqys344Z4nsvFsS2F6cHMNcOQSA==" saltValue="kwamLNwCvYSi1zERRURI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232068</v>
      </c>
      <c r="D6" s="34">
        <f t="shared" si="3"/>
        <v>46</v>
      </c>
      <c r="E6" s="34">
        <f t="shared" si="3"/>
        <v>1</v>
      </c>
      <c r="F6" s="34">
        <f t="shared" si="3"/>
        <v>0</v>
      </c>
      <c r="G6" s="34">
        <f t="shared" si="3"/>
        <v>1</v>
      </c>
      <c r="H6" s="34" t="str">
        <f t="shared" si="3"/>
        <v>愛知県　春日井市</v>
      </c>
      <c r="I6" s="34" t="str">
        <f t="shared" si="3"/>
        <v>法適用</v>
      </c>
      <c r="J6" s="34" t="str">
        <f t="shared" si="3"/>
        <v>水道事業</v>
      </c>
      <c r="K6" s="34" t="str">
        <f t="shared" si="3"/>
        <v>末端給水事業</v>
      </c>
      <c r="L6" s="34" t="str">
        <f t="shared" si="3"/>
        <v>A1</v>
      </c>
      <c r="M6" s="34" t="str">
        <f t="shared" si="3"/>
        <v>非設置</v>
      </c>
      <c r="N6" s="35" t="str">
        <f t="shared" si="3"/>
        <v>-</v>
      </c>
      <c r="O6" s="35">
        <f t="shared" si="3"/>
        <v>93.04</v>
      </c>
      <c r="P6" s="35">
        <f t="shared" si="3"/>
        <v>100</v>
      </c>
      <c r="Q6" s="35">
        <f t="shared" si="3"/>
        <v>2167</v>
      </c>
      <c r="R6" s="35">
        <f t="shared" si="3"/>
        <v>310991</v>
      </c>
      <c r="S6" s="35">
        <f t="shared" si="3"/>
        <v>92.78</v>
      </c>
      <c r="T6" s="35">
        <f t="shared" si="3"/>
        <v>3351.92</v>
      </c>
      <c r="U6" s="35">
        <f t="shared" si="3"/>
        <v>310317</v>
      </c>
      <c r="V6" s="35">
        <f t="shared" si="3"/>
        <v>73.63</v>
      </c>
      <c r="W6" s="35">
        <f t="shared" si="3"/>
        <v>4214.55</v>
      </c>
      <c r="X6" s="36">
        <f>IF(X7="",NA(),X7)</f>
        <v>115.52</v>
      </c>
      <c r="Y6" s="36">
        <f t="shared" ref="Y6:AG6" si="4">IF(Y7="",NA(),Y7)</f>
        <v>115.92</v>
      </c>
      <c r="Z6" s="36">
        <f t="shared" si="4"/>
        <v>105.34</v>
      </c>
      <c r="AA6" s="36">
        <f t="shared" si="4"/>
        <v>110.86</v>
      </c>
      <c r="AB6" s="36">
        <f t="shared" si="4"/>
        <v>110.25</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413.04</v>
      </c>
      <c r="AU6" s="36">
        <f t="shared" ref="AU6:BC6" si="6">IF(AU7="",NA(),AU7)</f>
        <v>292.24</v>
      </c>
      <c r="AV6" s="36">
        <f t="shared" si="6"/>
        <v>420.2</v>
      </c>
      <c r="AW6" s="36">
        <f t="shared" si="6"/>
        <v>512.39</v>
      </c>
      <c r="AX6" s="36">
        <f t="shared" si="6"/>
        <v>609.37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71</v>
      </c>
      <c r="BF6" s="36">
        <f t="shared" ref="BF6:BN6" si="7">IF(BF7="",NA(),BF7)</f>
        <v>64.63</v>
      </c>
      <c r="BG6" s="36">
        <f t="shared" si="7"/>
        <v>57.84</v>
      </c>
      <c r="BH6" s="36">
        <f t="shared" si="7"/>
        <v>51.53</v>
      </c>
      <c r="BI6" s="36">
        <f t="shared" si="7"/>
        <v>52.86</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110.64</v>
      </c>
      <c r="BQ6" s="36">
        <f t="shared" ref="BQ6:BY6" si="8">IF(BQ7="",NA(),BQ7)</f>
        <v>110.53</v>
      </c>
      <c r="BR6" s="36">
        <f t="shared" si="8"/>
        <v>100.18</v>
      </c>
      <c r="BS6" s="36">
        <f t="shared" si="8"/>
        <v>105.6</v>
      </c>
      <c r="BT6" s="36">
        <f t="shared" si="8"/>
        <v>88.07</v>
      </c>
      <c r="BU6" s="36">
        <f t="shared" si="8"/>
        <v>110.87</v>
      </c>
      <c r="BV6" s="36">
        <f t="shared" si="8"/>
        <v>110.3</v>
      </c>
      <c r="BW6" s="36">
        <f t="shared" si="8"/>
        <v>109.12</v>
      </c>
      <c r="BX6" s="36">
        <f t="shared" si="8"/>
        <v>107.42</v>
      </c>
      <c r="BY6" s="36">
        <f t="shared" si="8"/>
        <v>105.07</v>
      </c>
      <c r="BZ6" s="35" t="str">
        <f>IF(BZ7="","",IF(BZ7="-","【-】","【"&amp;SUBSTITUTE(TEXT(BZ7,"#,##0.00"),"-","△")&amp;"】"))</f>
        <v>【100.05】</v>
      </c>
      <c r="CA6" s="36">
        <f>IF(CA7="",NA(),CA7)</f>
        <v>128.62</v>
      </c>
      <c r="CB6" s="36">
        <f t="shared" ref="CB6:CJ6" si="9">IF(CB7="",NA(),CB7)</f>
        <v>128.84</v>
      </c>
      <c r="CC6" s="36">
        <f t="shared" si="9"/>
        <v>142.38999999999999</v>
      </c>
      <c r="CD6" s="36">
        <f t="shared" si="9"/>
        <v>134.74</v>
      </c>
      <c r="CE6" s="36">
        <f t="shared" si="9"/>
        <v>133.13</v>
      </c>
      <c r="CF6" s="36">
        <f t="shared" si="9"/>
        <v>150.54</v>
      </c>
      <c r="CG6" s="36">
        <f t="shared" si="9"/>
        <v>151.85</v>
      </c>
      <c r="CH6" s="36">
        <f t="shared" si="9"/>
        <v>153.88</v>
      </c>
      <c r="CI6" s="36">
        <f t="shared" si="9"/>
        <v>157.19</v>
      </c>
      <c r="CJ6" s="36">
        <f t="shared" si="9"/>
        <v>153.71</v>
      </c>
      <c r="CK6" s="35" t="str">
        <f>IF(CK7="","",IF(CK7="-","【-】","【"&amp;SUBSTITUTE(TEXT(CK7,"#,##0.00"),"-","△")&amp;"】"))</f>
        <v>【166.40】</v>
      </c>
      <c r="CL6" s="36">
        <f>IF(CL7="",NA(),CL7)</f>
        <v>68.42</v>
      </c>
      <c r="CM6" s="36">
        <f t="shared" ref="CM6:CU6" si="10">IF(CM7="",NA(),CM7)</f>
        <v>68.7</v>
      </c>
      <c r="CN6" s="36">
        <f t="shared" si="10"/>
        <v>70.81</v>
      </c>
      <c r="CO6" s="36">
        <f t="shared" si="10"/>
        <v>70.27</v>
      </c>
      <c r="CP6" s="36">
        <f t="shared" si="10"/>
        <v>86.76</v>
      </c>
      <c r="CQ6" s="36">
        <f t="shared" si="10"/>
        <v>63.18</v>
      </c>
      <c r="CR6" s="36">
        <f t="shared" si="10"/>
        <v>63.54</v>
      </c>
      <c r="CS6" s="36">
        <f t="shared" si="10"/>
        <v>63.53</v>
      </c>
      <c r="CT6" s="36">
        <f t="shared" si="10"/>
        <v>63.16</v>
      </c>
      <c r="CU6" s="36">
        <f t="shared" si="10"/>
        <v>64.41</v>
      </c>
      <c r="CV6" s="35" t="str">
        <f>IF(CV7="","",IF(CV7="-","【-】","【"&amp;SUBSTITUTE(TEXT(CV7,"#,##0.00"),"-","△")&amp;"】"))</f>
        <v>【60.69】</v>
      </c>
      <c r="CW6" s="36">
        <f>IF(CW7="",NA(),CW7)</f>
        <v>92.39</v>
      </c>
      <c r="CX6" s="36">
        <f t="shared" ref="CX6:DF6" si="11">IF(CX7="",NA(),CX7)</f>
        <v>91.69</v>
      </c>
      <c r="CY6" s="36">
        <f t="shared" si="11"/>
        <v>91.25</v>
      </c>
      <c r="CZ6" s="36">
        <f t="shared" si="11"/>
        <v>90.84</v>
      </c>
      <c r="DA6" s="36">
        <f t="shared" si="11"/>
        <v>92.39</v>
      </c>
      <c r="DB6" s="36">
        <f t="shared" si="11"/>
        <v>91.6</v>
      </c>
      <c r="DC6" s="36">
        <f t="shared" si="11"/>
        <v>91.48</v>
      </c>
      <c r="DD6" s="36">
        <f t="shared" si="11"/>
        <v>91.58</v>
      </c>
      <c r="DE6" s="36">
        <f t="shared" si="11"/>
        <v>91.48</v>
      </c>
      <c r="DF6" s="36">
        <f t="shared" si="11"/>
        <v>91.64</v>
      </c>
      <c r="DG6" s="35" t="str">
        <f>IF(DG7="","",IF(DG7="-","【-】","【"&amp;SUBSTITUTE(TEXT(DG7,"#,##0.00"),"-","△")&amp;"】"))</f>
        <v>【89.82】</v>
      </c>
      <c r="DH6" s="36">
        <f>IF(DH7="",NA(),DH7)</f>
        <v>49.32</v>
      </c>
      <c r="DI6" s="36">
        <f t="shared" ref="DI6:DQ6" si="12">IF(DI7="",NA(),DI7)</f>
        <v>48.27</v>
      </c>
      <c r="DJ6" s="36">
        <f t="shared" si="12"/>
        <v>50.07</v>
      </c>
      <c r="DK6" s="36">
        <f t="shared" si="12"/>
        <v>51.6</v>
      </c>
      <c r="DL6" s="36">
        <f t="shared" si="12"/>
        <v>53.04</v>
      </c>
      <c r="DM6" s="36">
        <f t="shared" si="12"/>
        <v>49.1</v>
      </c>
      <c r="DN6" s="36">
        <f t="shared" si="12"/>
        <v>49.66</v>
      </c>
      <c r="DO6" s="36">
        <f t="shared" si="12"/>
        <v>50.41</v>
      </c>
      <c r="DP6" s="36">
        <f t="shared" si="12"/>
        <v>51.13</v>
      </c>
      <c r="DQ6" s="36">
        <f t="shared" si="12"/>
        <v>51.62</v>
      </c>
      <c r="DR6" s="35" t="str">
        <f>IF(DR7="","",IF(DR7="-","【-】","【"&amp;SUBSTITUTE(TEXT(DR7,"#,##0.00"),"-","△")&amp;"】"))</f>
        <v>【50.19】</v>
      </c>
      <c r="DS6" s="36">
        <f>IF(DS7="",NA(),DS7)</f>
        <v>7.5</v>
      </c>
      <c r="DT6" s="36">
        <f t="shared" ref="DT6:EB6" si="13">IF(DT7="",NA(),DT7)</f>
        <v>8.89</v>
      </c>
      <c r="DU6" s="36">
        <f t="shared" si="13"/>
        <v>15.86</v>
      </c>
      <c r="DV6" s="36">
        <f t="shared" si="13"/>
        <v>18.489999999999998</v>
      </c>
      <c r="DW6" s="36">
        <f t="shared" si="13"/>
        <v>23.93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0.46</v>
      </c>
      <c r="EE6" s="36">
        <f t="shared" ref="EE6:EM6" si="14">IF(EE7="",NA(),EE7)</f>
        <v>0.3</v>
      </c>
      <c r="EF6" s="36">
        <f t="shared" si="14"/>
        <v>0.09</v>
      </c>
      <c r="EG6" s="36">
        <f t="shared" si="14"/>
        <v>0.61</v>
      </c>
      <c r="EH6" s="36">
        <f t="shared" si="14"/>
        <v>0.64</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232068</v>
      </c>
      <c r="D7" s="38">
        <v>46</v>
      </c>
      <c r="E7" s="38">
        <v>1</v>
      </c>
      <c r="F7" s="38">
        <v>0</v>
      </c>
      <c r="G7" s="38">
        <v>1</v>
      </c>
      <c r="H7" s="38" t="s">
        <v>93</v>
      </c>
      <c r="I7" s="38" t="s">
        <v>94</v>
      </c>
      <c r="J7" s="38" t="s">
        <v>95</v>
      </c>
      <c r="K7" s="38" t="s">
        <v>96</v>
      </c>
      <c r="L7" s="38" t="s">
        <v>97</v>
      </c>
      <c r="M7" s="38" t="s">
        <v>98</v>
      </c>
      <c r="N7" s="39" t="s">
        <v>99</v>
      </c>
      <c r="O7" s="39">
        <v>93.04</v>
      </c>
      <c r="P7" s="39">
        <v>100</v>
      </c>
      <c r="Q7" s="39">
        <v>2167</v>
      </c>
      <c r="R7" s="39">
        <v>310991</v>
      </c>
      <c r="S7" s="39">
        <v>92.78</v>
      </c>
      <c r="T7" s="39">
        <v>3351.92</v>
      </c>
      <c r="U7" s="39">
        <v>310317</v>
      </c>
      <c r="V7" s="39">
        <v>73.63</v>
      </c>
      <c r="W7" s="39">
        <v>4214.55</v>
      </c>
      <c r="X7" s="39">
        <v>115.52</v>
      </c>
      <c r="Y7" s="39">
        <v>115.92</v>
      </c>
      <c r="Z7" s="39">
        <v>105.34</v>
      </c>
      <c r="AA7" s="39">
        <v>110.86</v>
      </c>
      <c r="AB7" s="39">
        <v>110.25</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413.04</v>
      </c>
      <c r="AU7" s="39">
        <v>292.24</v>
      </c>
      <c r="AV7" s="39">
        <v>420.2</v>
      </c>
      <c r="AW7" s="39">
        <v>512.39</v>
      </c>
      <c r="AX7" s="39">
        <v>609.37</v>
      </c>
      <c r="AY7" s="39">
        <v>249.08</v>
      </c>
      <c r="AZ7" s="39">
        <v>254.05</v>
      </c>
      <c r="BA7" s="39">
        <v>258.22000000000003</v>
      </c>
      <c r="BB7" s="39">
        <v>250.03</v>
      </c>
      <c r="BC7" s="39">
        <v>239.45</v>
      </c>
      <c r="BD7" s="39">
        <v>260.31</v>
      </c>
      <c r="BE7" s="39">
        <v>71</v>
      </c>
      <c r="BF7" s="39">
        <v>64.63</v>
      </c>
      <c r="BG7" s="39">
        <v>57.84</v>
      </c>
      <c r="BH7" s="39">
        <v>51.53</v>
      </c>
      <c r="BI7" s="39">
        <v>52.86</v>
      </c>
      <c r="BJ7" s="39">
        <v>266.66000000000003</v>
      </c>
      <c r="BK7" s="39">
        <v>258.63</v>
      </c>
      <c r="BL7" s="39">
        <v>255.12</v>
      </c>
      <c r="BM7" s="39">
        <v>254.19</v>
      </c>
      <c r="BN7" s="39">
        <v>259.56</v>
      </c>
      <c r="BO7" s="39">
        <v>275.67</v>
      </c>
      <c r="BP7" s="39">
        <v>110.64</v>
      </c>
      <c r="BQ7" s="39">
        <v>110.53</v>
      </c>
      <c r="BR7" s="39">
        <v>100.18</v>
      </c>
      <c r="BS7" s="39">
        <v>105.6</v>
      </c>
      <c r="BT7" s="39">
        <v>88.07</v>
      </c>
      <c r="BU7" s="39">
        <v>110.87</v>
      </c>
      <c r="BV7" s="39">
        <v>110.3</v>
      </c>
      <c r="BW7" s="39">
        <v>109.12</v>
      </c>
      <c r="BX7" s="39">
        <v>107.42</v>
      </c>
      <c r="BY7" s="39">
        <v>105.07</v>
      </c>
      <c r="BZ7" s="39">
        <v>100.05</v>
      </c>
      <c r="CA7" s="39">
        <v>128.62</v>
      </c>
      <c r="CB7" s="39">
        <v>128.84</v>
      </c>
      <c r="CC7" s="39">
        <v>142.38999999999999</v>
      </c>
      <c r="CD7" s="39">
        <v>134.74</v>
      </c>
      <c r="CE7" s="39">
        <v>133.13</v>
      </c>
      <c r="CF7" s="39">
        <v>150.54</v>
      </c>
      <c r="CG7" s="39">
        <v>151.85</v>
      </c>
      <c r="CH7" s="39">
        <v>153.88</v>
      </c>
      <c r="CI7" s="39">
        <v>157.19</v>
      </c>
      <c r="CJ7" s="39">
        <v>153.71</v>
      </c>
      <c r="CK7" s="39">
        <v>166.4</v>
      </c>
      <c r="CL7" s="39">
        <v>68.42</v>
      </c>
      <c r="CM7" s="39">
        <v>68.7</v>
      </c>
      <c r="CN7" s="39">
        <v>70.81</v>
      </c>
      <c r="CO7" s="39">
        <v>70.27</v>
      </c>
      <c r="CP7" s="39">
        <v>86.76</v>
      </c>
      <c r="CQ7" s="39">
        <v>63.18</v>
      </c>
      <c r="CR7" s="39">
        <v>63.54</v>
      </c>
      <c r="CS7" s="39">
        <v>63.53</v>
      </c>
      <c r="CT7" s="39">
        <v>63.16</v>
      </c>
      <c r="CU7" s="39">
        <v>64.41</v>
      </c>
      <c r="CV7" s="39">
        <v>60.69</v>
      </c>
      <c r="CW7" s="39">
        <v>92.39</v>
      </c>
      <c r="CX7" s="39">
        <v>91.69</v>
      </c>
      <c r="CY7" s="39">
        <v>91.25</v>
      </c>
      <c r="CZ7" s="39">
        <v>90.84</v>
      </c>
      <c r="DA7" s="39">
        <v>92.39</v>
      </c>
      <c r="DB7" s="39">
        <v>91.6</v>
      </c>
      <c r="DC7" s="39">
        <v>91.48</v>
      </c>
      <c r="DD7" s="39">
        <v>91.58</v>
      </c>
      <c r="DE7" s="39">
        <v>91.48</v>
      </c>
      <c r="DF7" s="39">
        <v>91.64</v>
      </c>
      <c r="DG7" s="39">
        <v>89.82</v>
      </c>
      <c r="DH7" s="39">
        <v>49.32</v>
      </c>
      <c r="DI7" s="39">
        <v>48.27</v>
      </c>
      <c r="DJ7" s="39">
        <v>50.07</v>
      </c>
      <c r="DK7" s="39">
        <v>51.6</v>
      </c>
      <c r="DL7" s="39">
        <v>53.04</v>
      </c>
      <c r="DM7" s="39">
        <v>49.1</v>
      </c>
      <c r="DN7" s="39">
        <v>49.66</v>
      </c>
      <c r="DO7" s="39">
        <v>50.41</v>
      </c>
      <c r="DP7" s="39">
        <v>51.13</v>
      </c>
      <c r="DQ7" s="39">
        <v>51.62</v>
      </c>
      <c r="DR7" s="39">
        <v>50.19</v>
      </c>
      <c r="DS7" s="39">
        <v>7.5</v>
      </c>
      <c r="DT7" s="39">
        <v>8.89</v>
      </c>
      <c r="DU7" s="39">
        <v>15.86</v>
      </c>
      <c r="DV7" s="39">
        <v>18.489999999999998</v>
      </c>
      <c r="DW7" s="39">
        <v>23.93</v>
      </c>
      <c r="DX7" s="39">
        <v>17.420000000000002</v>
      </c>
      <c r="DY7" s="39">
        <v>18.940000000000001</v>
      </c>
      <c r="DZ7" s="39">
        <v>20.36</v>
      </c>
      <c r="EA7" s="39">
        <v>22.41</v>
      </c>
      <c r="EB7" s="39">
        <v>23.68</v>
      </c>
      <c r="EC7" s="39">
        <v>20.63</v>
      </c>
      <c r="ED7" s="39">
        <v>0.46</v>
      </c>
      <c r="EE7" s="39">
        <v>0.3</v>
      </c>
      <c r="EF7" s="39">
        <v>0.09</v>
      </c>
      <c r="EG7" s="39">
        <v>0.61</v>
      </c>
      <c r="EH7" s="39">
        <v>0.64</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2022-01-20T00:45:07Z</cp:lastPrinted>
  <dcterms:created xsi:type="dcterms:W3CDTF">2021-12-03T06:51:26Z</dcterms:created>
  <dcterms:modified xsi:type="dcterms:W3CDTF">2022-01-27T06:35:01Z</dcterms:modified>
  <cp:category/>
</cp:coreProperties>
</file>