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encho-fs.aicnw.intra.aichi\BC103000_総務部市町村課\理財G（全庁ファイルサーバー）\14 経営比較分析表\R3\13★②市町村回答振り分け（事業ごと）（担当者作業フォルダ）\06下水\01 津田（02豊橋市～20稲沢市）\印刷済み・確認中\"/>
    </mc:Choice>
  </mc:AlternateContent>
  <workbookProtection workbookAlgorithmName="SHA-512" workbookHashValue="cSczfyezyU8LynSjoMMvhaM6K1LXvtPLedwavQydZ3rJFomnL04c49O5FTTSYI7ZQxwrbeaa8qpXF8NTDD/aCg==" workbookSaltValue="adDvJwJHK8yqiLWsRfyOqQ==" workbookSpinCount="100000" lockStructure="1"/>
  <bookViews>
    <workbookView xWindow="0" yWindow="0" windowWidth="20490" windowHeight="753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AT10" i="4"/>
  <c r="AL10" i="4"/>
  <c r="AD10" i="4"/>
  <c r="W10" i="4"/>
  <c r="I10" i="4"/>
  <c r="B10" i="4"/>
  <c r="BB8" i="4"/>
  <c r="AL8" i="4"/>
  <c r="AD8" i="4"/>
  <c r="P8" i="4"/>
  <c r="I8" i="4"/>
  <c r="B8" i="4"/>
</calcChain>
</file>

<file path=xl/sharedStrings.xml><?xml version="1.0" encoding="utf-8"?>
<sst xmlns="http://schemas.openxmlformats.org/spreadsheetml/2006/main" count="241" uniqueCount="116">
  <si>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</si>
  <si>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</si>
  <si>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</si>
  <si>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</si>
  <si>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</si>
  <si>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</si>
  <si>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</si>
  <si>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</si>
  <si>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</si>
  <si>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</si>
  <si>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</si>
  <si>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</si>
  <si>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</si>
  <si>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</si>
  <si>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</si>
  <si>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</si>
  <si>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</si>
  <si>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</si>
  <si>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</si>
  <si>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</si>
  <si>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</si>
  <si>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</si>
  <si>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</si>
  <si>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</si>
  <si>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</si>
  <si>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</si>
  <si>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</si>
  <si>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</si>
  <si>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</si>
  <si>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</si>
  <si>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</si>
  <si>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</si>
  <si>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</si>
  <si>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</si>
  <si>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</si>
  <si>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</si>
  <si>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</si>
  <si>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</si>
  <si>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</si>
  <si>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</si>
  <si>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</si>
  <si>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</si>
  <si>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</si>
  <si>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</si>
  <si>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</si>
  <si>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</si>
  <si>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</si>
  <si>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</si>
  <si>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</si>
  <si>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</si>
  <si>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</si>
  <si>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</si>
  <si>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</si>
  <si>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</si>
  <si>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</si>
  <si>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</si>
  <si>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</si>
  <si>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</si>
  <si>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</si>
  <si>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</si>
  <si>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</si>
  <si>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</si>
  <si>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</si>
  <si>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</si>
  <si>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</si>
  <si>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</si>
  <si>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</si>
  <si>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</si>
  <si>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</si>
  <si>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</si>
  <si>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</si>
  <si>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</si>
  <si>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</si>
  <si>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</si>
  <si>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</si>
  <si>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</si>
  <si>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</si>
  <si>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</si>
  <si>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</si>
  <si>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</si>
  <si>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</si>
  <si>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</si>
  <si>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</si>
  <si>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</si>
  <si>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</si>
  <si>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</si>
  <si>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</si>
  <si>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</si>
  <si>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</si>
  <si>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</si>
  <si>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</si>
  <si>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</si>
  <si>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</si>
  <si>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</si>
  <si>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</si>
  <si>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</si>
  <si>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半田市</t>
  </si>
  <si>
    <t>法適用</t>
  </si>
  <si>
    <t>下水道事業</t>
  </si>
  <si>
    <t>公共下水道</t>
  </si>
  <si>
    <t>Ac2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</si>
  <si>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</si>
  <si>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</si>
  <si>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</si>
  <si>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</si>
  <si>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</si>
  <si>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</si>
  <si>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</si>
  <si>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</si>
  <si>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</si>
  <si>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</si>
  <si>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</si>
  <si>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</si>
  <si>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xml:space="preserve">①経常収支比率について、経常収益が前年度から約2千万円減となったものの、支払利息の減などによる経常費用がこれを上回る約4.8千万円の減となったため、前年度比0.88ポイント増となった。黒字決算のため、②累積欠損比率も前年度と同様0％となっている。
③流動比率は、流動資産が当年度純利益による現金の増のほか、流動負債の企業債償還額が減少していることから、前年度と比較して2.82ポイント増となった。
④企業債残高対事業規模比率は、企業債残高の減少に伴い前年度から136.8ポイント改善した。企業債償還額は減少傾向となっているものの、当分の間は償還額が借入額を大きく上回る予定となっており、着実な改善が見込まれる。
⑤経費回収率は、国の統計上、汚水処理費から150円/㎥を超える部分を除いて算出されており、使用料単価の減少により前年度から0.64ポイント悪化となったが、実質的な経費回収率は75.4％となり、前年度比3.6ポイントと大きく改善されている。この傾向は⑥汚水処理原価も同様で、当年度150円/㎥は統計上の数値であり、実質的な汚水処理原価は支払利息の減や有収水量の増などにより、前年度と比較して約10.0円/㎥減の154.8円/㎥と大幅な改善となった。
⑧水洗化率は、前年度より0.68ポイント増加しており、着実に改善しているが、前年度の増加率と比較して0.58ポイントの減となっており、鈍化傾向となっている。
</t>
    <rPh sb="24" eb="26">
      <t>センマン</t>
    </rPh>
    <rPh sb="47" eb="49">
      <t>ケイジョウ</t>
    </rPh>
    <rPh sb="49" eb="51">
      <t>ヒヨウ</t>
    </rPh>
    <rPh sb="62" eb="65">
      <t>センマンエン</t>
    </rPh>
    <rPh sb="131" eb="133">
      <t>リュウドウ</t>
    </rPh>
    <rPh sb="133" eb="135">
      <t>シサン</t>
    </rPh>
    <rPh sb="136" eb="139">
      <t>トウネンド</t>
    </rPh>
    <rPh sb="139" eb="142">
      <t>ジュンリエキ</t>
    </rPh>
    <rPh sb="145" eb="147">
      <t>ゲンキン</t>
    </rPh>
    <rPh sb="148" eb="149">
      <t>ゾウ</t>
    </rPh>
    <rPh sb="153" eb="155">
      <t>リュウドウ</t>
    </rPh>
    <rPh sb="155" eb="157">
      <t>フサイ</t>
    </rPh>
    <rPh sb="158" eb="160">
      <t>キギョウ</t>
    </rPh>
    <rPh sb="160" eb="161">
      <t>サイ</t>
    </rPh>
    <rPh sb="161" eb="163">
      <t>ショウカン</t>
    </rPh>
    <rPh sb="163" eb="164">
      <t>ガク</t>
    </rPh>
    <rPh sb="165" eb="167">
      <t>ゲンショウ</t>
    </rPh>
    <rPh sb="239" eb="241">
      <t>カイゼン</t>
    </rPh>
    <rPh sb="375" eb="377">
      <t>アッカ</t>
    </rPh>
    <rPh sb="427" eb="429">
      <t>ケイコウ</t>
    </rPh>
    <rPh sb="438" eb="440">
      <t>ドウヨウ</t>
    </rPh>
    <rPh sb="442" eb="445">
      <t>トウネンド</t>
    </rPh>
    <rPh sb="448" eb="449">
      <t>エン</t>
    </rPh>
    <rPh sb="452" eb="455">
      <t>トウケイジョウ</t>
    </rPh>
    <rPh sb="456" eb="458">
      <t>スウチ</t>
    </rPh>
    <phoneticPr fontId="4"/>
  </si>
  <si>
    <t xml:space="preserve">①有形固定資産減価償却率は、前年度から3.09ポイント増加している。この伸び率は前年度とほぼ同等で、大規模な整備事業がここ数年予定されていないことから、次年度以降も同様の傾向となることが予想される。
②管老朽化率は、類似団体と同数値の0％であり、全国平均と比べ新しい管渠が多い状況である。
③管渠改善率は、0.22％と前年度と比べて0.12ポイント増加しており、当年度布設替実施延長が増加したことが挙げられる。
</t>
    <rPh sb="187" eb="189">
      <t>ジッシ</t>
    </rPh>
    <phoneticPr fontId="4"/>
  </si>
  <si>
    <t>依然として一般会計繰入金に依存した経営状況となっており、下水道使用料の適正化及び水洗化率の向上が大きな課題である。令和2年度経営戦略にも挙げている使用料の適正化については、令和2年度に下水道使用料審議会を発足し、経費削減などの経営努力を継続することを前提とした、段階的な使用料の見直しによる自立経営を達成すべきとの答申が示された。見直しについては、新型コロナウイルス感染症による市民生活の影響も考慮しつつ、進めていく必要がある。
施設の改築更新については、ストックマネジメント計画に基づき、更新時期の平準化やコスト削減に努めている。
汚水処理事業については、共同化に向けた処理施設の建設を計画的に実施している。
※令和2年度経営戦略策定済、令和6年度見直し予定</t>
    <rPh sb="57" eb="59">
      <t>レイワ</t>
    </rPh>
    <rPh sb="60" eb="62">
      <t>ネンド</t>
    </rPh>
    <rPh sb="62" eb="64">
      <t>ケイエイ</t>
    </rPh>
    <rPh sb="64" eb="66">
      <t>センリャク</t>
    </rPh>
    <rPh sb="68" eb="69">
      <t>ア</t>
    </rPh>
    <rPh sb="203" eb="204">
      <t>スス</t>
    </rPh>
    <rPh sb="208" eb="210">
      <t>ヒツヨウ</t>
    </rPh>
    <rPh sb="267" eb="269">
      <t>オスイ</t>
    </rPh>
    <rPh sb="269" eb="271">
      <t>ショリ</t>
    </rPh>
    <rPh sb="271" eb="273">
      <t>ジギョウ</t>
    </rPh>
    <rPh sb="279" eb="282">
      <t>キョウドウカ</t>
    </rPh>
    <rPh sb="283" eb="284">
      <t>ム</t>
    </rPh>
    <rPh sb="286" eb="288">
      <t>ショリ</t>
    </rPh>
    <rPh sb="288" eb="290">
      <t>シセツ</t>
    </rPh>
    <rPh sb="291" eb="293">
      <t>ケンセツ</t>
    </rPh>
    <rPh sb="294" eb="297">
      <t>ケイカクテキ</t>
    </rPh>
    <rPh sb="298" eb="300">
      <t>ジッシ</t>
    </rPh>
    <rPh sb="307" eb="309">
      <t>レイワ</t>
    </rPh>
    <rPh sb="310" eb="312">
      <t>ネンド</t>
    </rPh>
    <rPh sb="312" eb="314">
      <t>ケイエイ</t>
    </rPh>
    <rPh sb="314" eb="316">
      <t>センリャク</t>
    </rPh>
    <rPh sb="316" eb="318">
      <t>サクテイ</t>
    </rPh>
    <rPh sb="318" eb="319">
      <t>ズ</t>
    </rPh>
    <rPh sb="320" eb="322">
      <t>レイワ</t>
    </rPh>
    <rPh sb="323" eb="325">
      <t>ネンド</t>
    </rPh>
    <rPh sb="325" eb="327">
      <t>ミナオ</t>
    </rPh>
    <rPh sb="328" eb="330">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</si>
</sst>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0.13</c:v>
                </c:pt>
                <c:pt idx="1">
                  <c:v>0.12</c:v>
                </c:pt>
                <c:pt idx="2">
                  <c:v>0.05</c:v>
                </c:pt>
                <c:pt idx="3">
                  <c:v>0.1</c:v>
                </c:pt>
                <c:pt idx="4">
                  <c:v>0.22</c:v>
                </c:pt>
              </c:numCache>
            </c:numRef>
          </c:val>
          <c:extLst>
            <c:ext xmlns:c16="http://schemas.microsoft.com/office/drawing/2014/chart" uri="{C3380CC4-5D6E-409C-BE32-E72D297353CC}">
              <c16:uniqueId val="{00000000-1DBC-4505-ADC9-039A8EBC0159}"/>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0.06</c:v>
                </c:pt>
                <c:pt idx="1">
                  <c:v>0.12</c:v>
                </c:pt>
                <c:pt idx="2">
                  <c:v>0.05</c:v>
                </c:pt>
                <c:pt idx="3">
                  <c:v>0.03</c:v>
                </c:pt>
                <c:pt idx="4">
                  <c:v>7.0000000000000007E-2</c:v>
                </c:pt>
              </c:numCache>
            </c:numRef>
          </c:val>
          <c:smooth val="0"/>
          <c:extLst>
            <c:ext xmlns:c16="http://schemas.microsoft.com/office/drawing/2014/chart" uri="{C3380CC4-5D6E-409C-BE32-E72D297353CC}">
              <c16:uniqueId val="{00000001-1DBC-4505-ADC9-039A8EBC0159}"/>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A2C-4F37-B897-38850434D62D}"/>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EA2C-4F37-B897-38850434D62D}"/>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82.44</c:v>
                </c:pt>
                <c:pt idx="1">
                  <c:v>83.81</c:v>
                </c:pt>
                <c:pt idx="2">
                  <c:v>85.01</c:v>
                </c:pt>
                <c:pt idx="3">
                  <c:v>86.27</c:v>
                </c:pt>
                <c:pt idx="4">
                  <c:v>86.95</c:v>
                </c:pt>
              </c:numCache>
            </c:numRef>
          </c:val>
          <c:extLst>
            <c:ext xmlns:c16="http://schemas.microsoft.com/office/drawing/2014/chart" uri="{C3380CC4-5D6E-409C-BE32-E72D297353CC}">
              <c16:uniqueId val="{00000000-2E9A-4FFD-AA49-5490EE440F0A}"/>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88.75</c:v>
                </c:pt>
                <c:pt idx="1">
                  <c:v>88.14</c:v>
                </c:pt>
                <c:pt idx="2">
                  <c:v>86.76</c:v>
                </c:pt>
                <c:pt idx="3">
                  <c:v>89.07</c:v>
                </c:pt>
                <c:pt idx="4">
                  <c:v>89.18</c:v>
                </c:pt>
              </c:numCache>
            </c:numRef>
          </c:val>
          <c:smooth val="0"/>
          <c:extLst>
            <c:ext xmlns:c16="http://schemas.microsoft.com/office/drawing/2014/chart" uri="{C3380CC4-5D6E-409C-BE32-E72D297353CC}">
              <c16:uniqueId val="{00000001-2E9A-4FFD-AA49-5490EE440F0A}"/>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103.38</c:v>
                </c:pt>
                <c:pt idx="1">
                  <c:v>103.4</c:v>
                </c:pt>
                <c:pt idx="2">
                  <c:v>101.6</c:v>
                </c:pt>
                <c:pt idx="3">
                  <c:v>101.51</c:v>
                </c:pt>
                <c:pt idx="4">
                  <c:v>102.39</c:v>
                </c:pt>
              </c:numCache>
            </c:numRef>
          </c:val>
          <c:extLst>
            <c:ext xmlns:c16="http://schemas.microsoft.com/office/drawing/2014/chart" uri="{C3380CC4-5D6E-409C-BE32-E72D297353CC}">
              <c16:uniqueId val="{00000000-8A7F-4AB1-AA48-33B2681B7EE0}"/>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105.41</c:v>
                </c:pt>
                <c:pt idx="1">
                  <c:v>104.82</c:v>
                </c:pt>
                <c:pt idx="2">
                  <c:v>104.95</c:v>
                </c:pt>
                <c:pt idx="3">
                  <c:v>104.34</c:v>
                </c:pt>
                <c:pt idx="4">
                  <c:v>105.1</c:v>
                </c:pt>
              </c:numCache>
            </c:numRef>
          </c:val>
          <c:smooth val="0"/>
          <c:extLst>
            <c:ext xmlns:c16="http://schemas.microsoft.com/office/drawing/2014/chart" uri="{C3380CC4-5D6E-409C-BE32-E72D297353CC}">
              <c16:uniqueId val="{00000001-8A7F-4AB1-AA48-33B2681B7EE0}"/>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3.6</c:v>
                </c:pt>
                <c:pt idx="1">
                  <c:v>7.04</c:v>
                </c:pt>
                <c:pt idx="2">
                  <c:v>10.35</c:v>
                </c:pt>
                <c:pt idx="3">
                  <c:v>13.53</c:v>
                </c:pt>
                <c:pt idx="4">
                  <c:v>16.62</c:v>
                </c:pt>
              </c:numCache>
            </c:numRef>
          </c:val>
          <c:extLst>
            <c:ext xmlns:c16="http://schemas.microsoft.com/office/drawing/2014/chart" uri="{C3380CC4-5D6E-409C-BE32-E72D297353CC}">
              <c16:uniqueId val="{00000000-5E48-4862-A9CF-8406BD572D82}"/>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11.95</c:v>
                </c:pt>
                <c:pt idx="1">
                  <c:v>12.19</c:v>
                </c:pt>
                <c:pt idx="2">
                  <c:v>10.81</c:v>
                </c:pt>
                <c:pt idx="3">
                  <c:v>14.98</c:v>
                </c:pt>
                <c:pt idx="4">
                  <c:v>15.11</c:v>
                </c:pt>
              </c:numCache>
            </c:numRef>
          </c:val>
          <c:smooth val="0"/>
          <c:extLst>
            <c:ext xmlns:c16="http://schemas.microsoft.com/office/drawing/2014/chart" uri="{C3380CC4-5D6E-409C-BE32-E72D297353CC}">
              <c16:uniqueId val="{00000001-5E48-4862-A9CF-8406BD572D82}"/>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5C7-405A-BCC1-680CA817CD4A}"/>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0.09</c:v>
                </c:pt>
                <c:pt idx="1">
                  <c:v>1.01</c:v>
                </c:pt>
                <c:pt idx="2">
                  <c:v>1.4</c:v>
                </c:pt>
                <c:pt idx="3" formatCode="#,##0.00;&quot;△&quot;#,##0.00">
                  <c:v>0</c:v>
                </c:pt>
                <c:pt idx="4" formatCode="#,##0.00;&quot;△&quot;#,##0.00">
                  <c:v>0</c:v>
                </c:pt>
              </c:numCache>
            </c:numRef>
          </c:val>
          <c:smooth val="0"/>
          <c:extLst>
            <c:ext xmlns:c16="http://schemas.microsoft.com/office/drawing/2014/chart" uri="{C3380CC4-5D6E-409C-BE32-E72D297353CC}">
              <c16:uniqueId val="{00000001-25C7-405A-BCC1-680CA817CD4A}"/>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E5A-4E56-A012-D232A860986E}"/>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5E5A-4E56-A012-D232A860986E}"/>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22.3</c:v>
                </c:pt>
                <c:pt idx="1">
                  <c:v>28.65</c:v>
                </c:pt>
                <c:pt idx="2">
                  <c:v>29.44</c:v>
                </c:pt>
                <c:pt idx="3">
                  <c:v>22.48</c:v>
                </c:pt>
                <c:pt idx="4">
                  <c:v>25.3</c:v>
                </c:pt>
              </c:numCache>
            </c:numRef>
          </c:val>
          <c:extLst>
            <c:ext xmlns:c16="http://schemas.microsoft.com/office/drawing/2014/chart" uri="{C3380CC4-5D6E-409C-BE32-E72D297353CC}">
              <c16:uniqueId val="{00000000-CC9C-4FF9-914B-5CDC5FDEDCE0}"/>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65.47</c:v>
                </c:pt>
                <c:pt idx="1">
                  <c:v>64.959999999999994</c:v>
                </c:pt>
                <c:pt idx="2">
                  <c:v>42.76</c:v>
                </c:pt>
                <c:pt idx="3">
                  <c:v>38.15</c:v>
                </c:pt>
                <c:pt idx="4">
                  <c:v>41.15</c:v>
                </c:pt>
              </c:numCache>
            </c:numRef>
          </c:val>
          <c:smooth val="0"/>
          <c:extLst>
            <c:ext xmlns:c16="http://schemas.microsoft.com/office/drawing/2014/chart" uri="{C3380CC4-5D6E-409C-BE32-E72D297353CC}">
              <c16:uniqueId val="{00000001-CC9C-4FF9-914B-5CDC5FDEDCE0}"/>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848.34</c:v>
                </c:pt>
                <c:pt idx="1">
                  <c:v>1034.0899999999999</c:v>
                </c:pt>
                <c:pt idx="2">
                  <c:v>913.45</c:v>
                </c:pt>
                <c:pt idx="3">
                  <c:v>818.73</c:v>
                </c:pt>
                <c:pt idx="4">
                  <c:v>681.93</c:v>
                </c:pt>
              </c:numCache>
            </c:numRef>
          </c:val>
          <c:extLst>
            <c:ext xmlns:c16="http://schemas.microsoft.com/office/drawing/2014/chart" uri="{C3380CC4-5D6E-409C-BE32-E72D297353CC}">
              <c16:uniqueId val="{00000000-E858-4EB0-96AF-7D8D1273113C}"/>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835.39</c:v>
                </c:pt>
                <c:pt idx="1">
                  <c:v>925.1</c:v>
                </c:pt>
                <c:pt idx="2">
                  <c:v>877.65</c:v>
                </c:pt>
                <c:pt idx="3">
                  <c:v>610.94000000000005</c:v>
                </c:pt>
                <c:pt idx="4">
                  <c:v>648.28</c:v>
                </c:pt>
              </c:numCache>
            </c:numRef>
          </c:val>
          <c:smooth val="0"/>
          <c:extLst>
            <c:ext xmlns:c16="http://schemas.microsoft.com/office/drawing/2014/chart" uri="{C3380CC4-5D6E-409C-BE32-E72D297353CC}">
              <c16:uniqueId val="{00000001-E858-4EB0-96AF-7D8D1273113C}"/>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83.66</c:v>
                </c:pt>
                <c:pt idx="1">
                  <c:v>79.44</c:v>
                </c:pt>
                <c:pt idx="2">
                  <c:v>80.98</c:v>
                </c:pt>
                <c:pt idx="3">
                  <c:v>78.5</c:v>
                </c:pt>
                <c:pt idx="4">
                  <c:v>77.86</c:v>
                </c:pt>
              </c:numCache>
            </c:numRef>
          </c:val>
          <c:extLst>
            <c:ext xmlns:c16="http://schemas.microsoft.com/office/drawing/2014/chart" uri="{C3380CC4-5D6E-409C-BE32-E72D297353CC}">
              <c16:uniqueId val="{00000000-75FD-4973-86DD-DC743E114CAD}"/>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76.3</c:v>
                </c:pt>
                <c:pt idx="1">
                  <c:v>80.36</c:v>
                </c:pt>
                <c:pt idx="2">
                  <c:v>78.989999999999995</c:v>
                </c:pt>
                <c:pt idx="3">
                  <c:v>81.86</c:v>
                </c:pt>
                <c:pt idx="4">
                  <c:v>79.3</c:v>
                </c:pt>
              </c:numCache>
            </c:numRef>
          </c:val>
          <c:smooth val="0"/>
          <c:extLst>
            <c:ext xmlns:c16="http://schemas.microsoft.com/office/drawing/2014/chart" uri="{C3380CC4-5D6E-409C-BE32-E72D297353CC}">
              <c16:uniqueId val="{00000001-75FD-4973-86DD-DC743E114CAD}"/>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142.6</c:v>
                </c:pt>
                <c:pt idx="1">
                  <c:v>150</c:v>
                </c:pt>
                <c:pt idx="2">
                  <c:v>147.12</c:v>
                </c:pt>
                <c:pt idx="3">
                  <c:v>150.79</c:v>
                </c:pt>
                <c:pt idx="4">
                  <c:v>150</c:v>
                </c:pt>
              </c:numCache>
            </c:numRef>
          </c:val>
          <c:extLst>
            <c:ext xmlns:c16="http://schemas.microsoft.com/office/drawing/2014/chart" uri="{C3380CC4-5D6E-409C-BE32-E72D297353CC}">
              <c16:uniqueId val="{00000000-DCC2-4A7C-9B56-D74E1C17DEF4}"/>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152.38</c:v>
                </c:pt>
                <c:pt idx="1">
                  <c:v>145.83000000000001</c:v>
                </c:pt>
                <c:pt idx="2">
                  <c:v>148.15</c:v>
                </c:pt>
                <c:pt idx="3">
                  <c:v>154.66</c:v>
                </c:pt>
                <c:pt idx="4">
                  <c:v>157.05000000000001</c:v>
                </c:pt>
              </c:numCache>
            </c:numRef>
          </c:val>
          <c:smooth val="0"/>
          <c:extLst>
            <c:ext xmlns:c16="http://schemas.microsoft.com/office/drawing/2014/chart" uri="{C3380CC4-5D6E-409C-BE32-E72D297353CC}">
              <c16:uniqueId val="{00000001-DCC2-4A7C-9B56-D74E1C17DEF4}"/>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愛知県　半田市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Ac2</v>
      </c>
      <c r="X8" s="72"/>
      <c r="Y8" s="72"/>
      <c r="Z8" s="72"/>
      <c r="AA8" s="72"/>
      <c r="AB8" s="72"/>
      <c r="AC8" s="72"/>
      <c r="AD8" s="73" t="str">
        <f>データ!$M$6</f>
        <v>非設置</v>
      </c>
      <c r="AE8" s="73"/>
      <c r="AF8" s="73"/>
      <c r="AG8" s="73"/>
      <c r="AH8" s="73"/>
      <c r="AI8" s="73"/>
      <c r="AJ8" s="73"/>
      <c r="AK8" s="3"/>
      <c r="AL8" s="69">
        <f>データ!S6</f>
        <v>119418</v>
      </c>
      <c r="AM8" s="69"/>
      <c r="AN8" s="69"/>
      <c r="AO8" s="69"/>
      <c r="AP8" s="69"/>
      <c r="AQ8" s="69"/>
      <c r="AR8" s="69"/>
      <c r="AS8" s="69"/>
      <c r="AT8" s="68">
        <f>データ!T6</f>
        <v>47.42</v>
      </c>
      <c r="AU8" s="68"/>
      <c r="AV8" s="68"/>
      <c r="AW8" s="68"/>
      <c r="AX8" s="68"/>
      <c r="AY8" s="68"/>
      <c r="AZ8" s="68"/>
      <c r="BA8" s="68"/>
      <c r="BB8" s="68">
        <f>データ!U6</f>
        <v>2518.3000000000002</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66.56</v>
      </c>
      <c r="J10" s="68"/>
      <c r="K10" s="68"/>
      <c r="L10" s="68"/>
      <c r="M10" s="68"/>
      <c r="N10" s="68"/>
      <c r="O10" s="68"/>
      <c r="P10" s="68">
        <f>データ!P6</f>
        <v>89.1</v>
      </c>
      <c r="Q10" s="68"/>
      <c r="R10" s="68"/>
      <c r="S10" s="68"/>
      <c r="T10" s="68"/>
      <c r="U10" s="68"/>
      <c r="V10" s="68"/>
      <c r="W10" s="68">
        <f>データ!Q6</f>
        <v>86.35</v>
      </c>
      <c r="X10" s="68"/>
      <c r="Y10" s="68"/>
      <c r="Z10" s="68"/>
      <c r="AA10" s="68"/>
      <c r="AB10" s="68"/>
      <c r="AC10" s="68"/>
      <c r="AD10" s="69">
        <f>データ!R6</f>
        <v>2030</v>
      </c>
      <c r="AE10" s="69"/>
      <c r="AF10" s="69"/>
      <c r="AG10" s="69"/>
      <c r="AH10" s="69"/>
      <c r="AI10" s="69"/>
      <c r="AJ10" s="69"/>
      <c r="AK10" s="2"/>
      <c r="AL10" s="69">
        <f>データ!V6</f>
        <v>106125</v>
      </c>
      <c r="AM10" s="69"/>
      <c r="AN10" s="69"/>
      <c r="AO10" s="69"/>
      <c r="AP10" s="69"/>
      <c r="AQ10" s="69"/>
      <c r="AR10" s="69"/>
      <c r="AS10" s="69"/>
      <c r="AT10" s="68">
        <f>データ!W6</f>
        <v>18.670000000000002</v>
      </c>
      <c r="AU10" s="68"/>
      <c r="AV10" s="68"/>
      <c r="AW10" s="68"/>
      <c r="AX10" s="68"/>
      <c r="AY10" s="68"/>
      <c r="AZ10" s="68"/>
      <c r="BA10" s="68"/>
      <c r="BB10" s="68">
        <f>データ!X6</f>
        <v>5684.25</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113</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114</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115</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hdqOP+AeYZ1/+FKItmNSpF/bfkMd4+2mL7ieg2lowt7DVv7Gss+dCKyPwJmTX7kkR2P+ktajM5O7ZrccARcLig==" saltValue="ThUeuJAAdskXUNbKCD+xm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232050</v>
      </c>
      <c r="D6" s="33">
        <f t="shared" si="3"/>
        <v>46</v>
      </c>
      <c r="E6" s="33">
        <f t="shared" si="3"/>
        <v>17</v>
      </c>
      <c r="F6" s="33">
        <f t="shared" si="3"/>
        <v>1</v>
      </c>
      <c r="G6" s="33">
        <f t="shared" si="3"/>
        <v>0</v>
      </c>
      <c r="H6" s="33" t="str">
        <f t="shared" si="3"/>
        <v>愛知県　半田市</v>
      </c>
      <c r="I6" s="33" t="str">
        <f t="shared" si="3"/>
        <v>法適用</v>
      </c>
      <c r="J6" s="33" t="str">
        <f t="shared" si="3"/>
        <v>下水道事業</v>
      </c>
      <c r="K6" s="33" t="str">
        <f t="shared" si="3"/>
        <v>公共下水道</v>
      </c>
      <c r="L6" s="33" t="str">
        <f t="shared" si="3"/>
        <v>Ac2</v>
      </c>
      <c r="M6" s="33" t="str">
        <f t="shared" si="3"/>
        <v>非設置</v>
      </c>
      <c r="N6" s="34" t="str">
        <f t="shared" si="3"/>
        <v>-</v>
      </c>
      <c r="O6" s="34">
        <f t="shared" si="3"/>
        <v>66.56</v>
      </c>
      <c r="P6" s="34">
        <f t="shared" si="3"/>
        <v>89.1</v>
      </c>
      <c r="Q6" s="34">
        <f t="shared" si="3"/>
        <v>86.35</v>
      </c>
      <c r="R6" s="34">
        <f t="shared" si="3"/>
        <v>2030</v>
      </c>
      <c r="S6" s="34">
        <f t="shared" si="3"/>
        <v>119418</v>
      </c>
      <c r="T6" s="34">
        <f t="shared" si="3"/>
        <v>47.42</v>
      </c>
      <c r="U6" s="34">
        <f t="shared" si="3"/>
        <v>2518.3000000000002</v>
      </c>
      <c r="V6" s="34">
        <f t="shared" si="3"/>
        <v>106125</v>
      </c>
      <c r="W6" s="34">
        <f t="shared" si="3"/>
        <v>18.670000000000002</v>
      </c>
      <c r="X6" s="34">
        <f t="shared" si="3"/>
        <v>5684.25</v>
      </c>
      <c r="Y6" s="35">
        <f>IF(Y7="",NA(),Y7)</f>
        <v>103.38</v>
      </c>
      <c r="Z6" s="35">
        <f t="shared" ref="Z6:AH6" si="4">IF(Z7="",NA(),Z7)</f>
        <v>103.4</v>
      </c>
      <c r="AA6" s="35">
        <f t="shared" si="4"/>
        <v>101.6</v>
      </c>
      <c r="AB6" s="35">
        <f t="shared" si="4"/>
        <v>101.51</v>
      </c>
      <c r="AC6" s="35">
        <f t="shared" si="4"/>
        <v>102.39</v>
      </c>
      <c r="AD6" s="35">
        <f t="shared" si="4"/>
        <v>105.41</v>
      </c>
      <c r="AE6" s="35">
        <f t="shared" si="4"/>
        <v>104.82</v>
      </c>
      <c r="AF6" s="35">
        <f t="shared" si="4"/>
        <v>104.95</v>
      </c>
      <c r="AG6" s="35">
        <f t="shared" si="4"/>
        <v>104.34</v>
      </c>
      <c r="AH6" s="35">
        <f t="shared" si="4"/>
        <v>105.1</v>
      </c>
      <c r="AI6" s="34" t="str">
        <f>IF(AI7="","",IF(AI7="-","【-】","【"&amp;SUBSTITUTE(TEXT(AI7,"#,##0.00"),"-","△")&amp;"】"))</f>
        <v>【106.67】</v>
      </c>
      <c r="AJ6" s="34">
        <f>IF(AJ7="",NA(),AJ7)</f>
        <v>0</v>
      </c>
      <c r="AK6" s="34">
        <f t="shared" ref="AK6:AS6" si="5">IF(AK7="",NA(),AK7)</f>
        <v>0</v>
      </c>
      <c r="AL6" s="34">
        <f t="shared" si="5"/>
        <v>0</v>
      </c>
      <c r="AM6" s="34">
        <f t="shared" si="5"/>
        <v>0</v>
      </c>
      <c r="AN6" s="34">
        <f t="shared" si="5"/>
        <v>0</v>
      </c>
      <c r="AO6" s="34">
        <f t="shared" si="5"/>
        <v>0</v>
      </c>
      <c r="AP6" s="34">
        <f t="shared" si="5"/>
        <v>0</v>
      </c>
      <c r="AQ6" s="34">
        <f t="shared" si="5"/>
        <v>0</v>
      </c>
      <c r="AR6" s="34">
        <f t="shared" si="5"/>
        <v>0</v>
      </c>
      <c r="AS6" s="34">
        <f t="shared" si="5"/>
        <v>0</v>
      </c>
      <c r="AT6" s="34" t="str">
        <f>IF(AT7="","",IF(AT7="-","【-】","【"&amp;SUBSTITUTE(TEXT(AT7,"#,##0.00"),"-","△")&amp;"】"))</f>
        <v>【3.64】</v>
      </c>
      <c r="AU6" s="35">
        <f>IF(AU7="",NA(),AU7)</f>
        <v>22.3</v>
      </c>
      <c r="AV6" s="35">
        <f t="shared" ref="AV6:BD6" si="6">IF(AV7="",NA(),AV7)</f>
        <v>28.65</v>
      </c>
      <c r="AW6" s="35">
        <f t="shared" si="6"/>
        <v>29.44</v>
      </c>
      <c r="AX6" s="35">
        <f t="shared" si="6"/>
        <v>22.48</v>
      </c>
      <c r="AY6" s="35">
        <f t="shared" si="6"/>
        <v>25.3</v>
      </c>
      <c r="AZ6" s="35">
        <f t="shared" si="6"/>
        <v>65.47</v>
      </c>
      <c r="BA6" s="35">
        <f t="shared" si="6"/>
        <v>64.959999999999994</v>
      </c>
      <c r="BB6" s="35">
        <f t="shared" si="6"/>
        <v>42.76</v>
      </c>
      <c r="BC6" s="35">
        <f t="shared" si="6"/>
        <v>38.15</v>
      </c>
      <c r="BD6" s="35">
        <f t="shared" si="6"/>
        <v>41.15</v>
      </c>
      <c r="BE6" s="34" t="str">
        <f>IF(BE7="","",IF(BE7="-","【-】","【"&amp;SUBSTITUTE(TEXT(BE7,"#,##0.00"),"-","△")&amp;"】"))</f>
        <v>【67.52】</v>
      </c>
      <c r="BF6" s="35">
        <f>IF(BF7="",NA(),BF7)</f>
        <v>848.34</v>
      </c>
      <c r="BG6" s="35">
        <f t="shared" ref="BG6:BO6" si="7">IF(BG7="",NA(),BG7)</f>
        <v>1034.0899999999999</v>
      </c>
      <c r="BH6" s="35">
        <f t="shared" si="7"/>
        <v>913.45</v>
      </c>
      <c r="BI6" s="35">
        <f t="shared" si="7"/>
        <v>818.73</v>
      </c>
      <c r="BJ6" s="35">
        <f t="shared" si="7"/>
        <v>681.93</v>
      </c>
      <c r="BK6" s="35">
        <f t="shared" si="7"/>
        <v>835.39</v>
      </c>
      <c r="BL6" s="35">
        <f t="shared" si="7"/>
        <v>925.1</v>
      </c>
      <c r="BM6" s="35">
        <f t="shared" si="7"/>
        <v>877.65</v>
      </c>
      <c r="BN6" s="35">
        <f t="shared" si="7"/>
        <v>610.94000000000005</v>
      </c>
      <c r="BO6" s="35">
        <f t="shared" si="7"/>
        <v>648.28</v>
      </c>
      <c r="BP6" s="34" t="str">
        <f>IF(BP7="","",IF(BP7="-","【-】","【"&amp;SUBSTITUTE(TEXT(BP7,"#,##0.00"),"-","△")&amp;"】"))</f>
        <v>【705.21】</v>
      </c>
      <c r="BQ6" s="35">
        <f>IF(BQ7="",NA(),BQ7)</f>
        <v>83.66</v>
      </c>
      <c r="BR6" s="35">
        <f t="shared" ref="BR6:BZ6" si="8">IF(BR7="",NA(),BR7)</f>
        <v>79.44</v>
      </c>
      <c r="BS6" s="35">
        <f t="shared" si="8"/>
        <v>80.98</v>
      </c>
      <c r="BT6" s="35">
        <f t="shared" si="8"/>
        <v>78.5</v>
      </c>
      <c r="BU6" s="35">
        <f t="shared" si="8"/>
        <v>77.86</v>
      </c>
      <c r="BV6" s="35">
        <f t="shared" si="8"/>
        <v>76.3</v>
      </c>
      <c r="BW6" s="35">
        <f t="shared" si="8"/>
        <v>80.36</v>
      </c>
      <c r="BX6" s="35">
        <f t="shared" si="8"/>
        <v>78.989999999999995</v>
      </c>
      <c r="BY6" s="35">
        <f t="shared" si="8"/>
        <v>81.86</v>
      </c>
      <c r="BZ6" s="35">
        <f t="shared" si="8"/>
        <v>79.3</v>
      </c>
      <c r="CA6" s="34" t="str">
        <f>IF(CA7="","",IF(CA7="-","【-】","【"&amp;SUBSTITUTE(TEXT(CA7,"#,##0.00"),"-","△")&amp;"】"))</f>
        <v>【98.96】</v>
      </c>
      <c r="CB6" s="35">
        <f>IF(CB7="",NA(),CB7)</f>
        <v>142.6</v>
      </c>
      <c r="CC6" s="35">
        <f t="shared" ref="CC6:CK6" si="9">IF(CC7="",NA(),CC7)</f>
        <v>150</v>
      </c>
      <c r="CD6" s="35">
        <f t="shared" si="9"/>
        <v>147.12</v>
      </c>
      <c r="CE6" s="35">
        <f t="shared" si="9"/>
        <v>150.79</v>
      </c>
      <c r="CF6" s="35">
        <f t="shared" si="9"/>
        <v>150</v>
      </c>
      <c r="CG6" s="35">
        <f t="shared" si="9"/>
        <v>152.38</v>
      </c>
      <c r="CH6" s="35">
        <f t="shared" si="9"/>
        <v>145.83000000000001</v>
      </c>
      <c r="CI6" s="35">
        <f t="shared" si="9"/>
        <v>148.15</v>
      </c>
      <c r="CJ6" s="35">
        <f t="shared" si="9"/>
        <v>154.66</v>
      </c>
      <c r="CK6" s="35">
        <f t="shared" si="9"/>
        <v>157.05000000000001</v>
      </c>
      <c r="CL6" s="34" t="str">
        <f>IF(CL7="","",IF(CL7="-","【-】","【"&amp;SUBSTITUTE(TEXT(CL7,"#,##0.00"),"-","△")&amp;"】"))</f>
        <v>【134.52】</v>
      </c>
      <c r="CM6" s="35" t="str">
        <f>IF(CM7="",NA(),CM7)</f>
        <v>-</v>
      </c>
      <c r="CN6" s="35" t="str">
        <f t="shared" ref="CN6:CV6" si="10">IF(CN7="",NA(),CN7)</f>
        <v>-</v>
      </c>
      <c r="CO6" s="35" t="str">
        <f t="shared" si="10"/>
        <v>-</v>
      </c>
      <c r="CP6" s="35" t="str">
        <f t="shared" si="10"/>
        <v>-</v>
      </c>
      <c r="CQ6" s="35" t="str">
        <f t="shared" si="10"/>
        <v>-</v>
      </c>
      <c r="CR6" s="35" t="str">
        <f t="shared" si="10"/>
        <v>-</v>
      </c>
      <c r="CS6" s="35" t="str">
        <f t="shared" si="10"/>
        <v>-</v>
      </c>
      <c r="CT6" s="35" t="str">
        <f t="shared" si="10"/>
        <v>-</v>
      </c>
      <c r="CU6" s="35" t="str">
        <f t="shared" si="10"/>
        <v>-</v>
      </c>
      <c r="CV6" s="35" t="str">
        <f t="shared" si="10"/>
        <v>-</v>
      </c>
      <c r="CW6" s="34" t="str">
        <f>IF(CW7="","",IF(CW7="-","【-】","【"&amp;SUBSTITUTE(TEXT(CW7,"#,##0.00"),"-","△")&amp;"】"))</f>
        <v>【59.57】</v>
      </c>
      <c r="CX6" s="35">
        <f>IF(CX7="",NA(),CX7)</f>
        <v>82.44</v>
      </c>
      <c r="CY6" s="35">
        <f t="shared" ref="CY6:DG6" si="11">IF(CY7="",NA(),CY7)</f>
        <v>83.81</v>
      </c>
      <c r="CZ6" s="35">
        <f t="shared" si="11"/>
        <v>85.01</v>
      </c>
      <c r="DA6" s="35">
        <f t="shared" si="11"/>
        <v>86.27</v>
      </c>
      <c r="DB6" s="35">
        <f t="shared" si="11"/>
        <v>86.95</v>
      </c>
      <c r="DC6" s="35">
        <f t="shared" si="11"/>
        <v>88.75</v>
      </c>
      <c r="DD6" s="35">
        <f t="shared" si="11"/>
        <v>88.14</v>
      </c>
      <c r="DE6" s="35">
        <f t="shared" si="11"/>
        <v>86.76</v>
      </c>
      <c r="DF6" s="35">
        <f t="shared" si="11"/>
        <v>89.07</v>
      </c>
      <c r="DG6" s="35">
        <f t="shared" si="11"/>
        <v>89.18</v>
      </c>
      <c r="DH6" s="34" t="str">
        <f>IF(DH7="","",IF(DH7="-","【-】","【"&amp;SUBSTITUTE(TEXT(DH7,"#,##0.00"),"-","△")&amp;"】"))</f>
        <v>【95.57】</v>
      </c>
      <c r="DI6" s="35">
        <f>IF(DI7="",NA(),DI7)</f>
        <v>3.6</v>
      </c>
      <c r="DJ6" s="35">
        <f t="shared" ref="DJ6:DR6" si="12">IF(DJ7="",NA(),DJ7)</f>
        <v>7.04</v>
      </c>
      <c r="DK6" s="35">
        <f t="shared" si="12"/>
        <v>10.35</v>
      </c>
      <c r="DL6" s="35">
        <f t="shared" si="12"/>
        <v>13.53</v>
      </c>
      <c r="DM6" s="35">
        <f t="shared" si="12"/>
        <v>16.62</v>
      </c>
      <c r="DN6" s="35">
        <f t="shared" si="12"/>
        <v>11.95</v>
      </c>
      <c r="DO6" s="35">
        <f t="shared" si="12"/>
        <v>12.19</v>
      </c>
      <c r="DP6" s="35">
        <f t="shared" si="12"/>
        <v>10.81</v>
      </c>
      <c r="DQ6" s="35">
        <f t="shared" si="12"/>
        <v>14.98</v>
      </c>
      <c r="DR6" s="35">
        <f t="shared" si="12"/>
        <v>15.11</v>
      </c>
      <c r="DS6" s="34" t="str">
        <f>IF(DS7="","",IF(DS7="-","【-】","【"&amp;SUBSTITUTE(TEXT(DS7,"#,##0.00"),"-","△")&amp;"】"))</f>
        <v>【36.52】</v>
      </c>
      <c r="DT6" s="34">
        <f>IF(DT7="",NA(),DT7)</f>
        <v>0</v>
      </c>
      <c r="DU6" s="34">
        <f t="shared" ref="DU6:EC6" si="13">IF(DU7="",NA(),DU7)</f>
        <v>0</v>
      </c>
      <c r="DV6" s="34">
        <f t="shared" si="13"/>
        <v>0</v>
      </c>
      <c r="DW6" s="34">
        <f t="shared" si="13"/>
        <v>0</v>
      </c>
      <c r="DX6" s="34">
        <f t="shared" si="13"/>
        <v>0</v>
      </c>
      <c r="DY6" s="35">
        <f t="shared" si="13"/>
        <v>0.09</v>
      </c>
      <c r="DZ6" s="35">
        <f t="shared" si="13"/>
        <v>1.01</v>
      </c>
      <c r="EA6" s="35">
        <f t="shared" si="13"/>
        <v>1.4</v>
      </c>
      <c r="EB6" s="34">
        <f t="shared" si="13"/>
        <v>0</v>
      </c>
      <c r="EC6" s="34">
        <f t="shared" si="13"/>
        <v>0</v>
      </c>
      <c r="ED6" s="34" t="str">
        <f>IF(ED7="","",IF(ED7="-","【-】","【"&amp;SUBSTITUTE(TEXT(ED7,"#,##0.00"),"-","△")&amp;"】"))</f>
        <v>【5.72】</v>
      </c>
      <c r="EE6" s="35">
        <f>IF(EE7="",NA(),EE7)</f>
        <v>0.13</v>
      </c>
      <c r="EF6" s="35">
        <f t="shared" ref="EF6:EN6" si="14">IF(EF7="",NA(),EF7)</f>
        <v>0.12</v>
      </c>
      <c r="EG6" s="35">
        <f t="shared" si="14"/>
        <v>0.05</v>
      </c>
      <c r="EH6" s="35">
        <f t="shared" si="14"/>
        <v>0.1</v>
      </c>
      <c r="EI6" s="35">
        <f t="shared" si="14"/>
        <v>0.22</v>
      </c>
      <c r="EJ6" s="35">
        <f t="shared" si="14"/>
        <v>0.06</v>
      </c>
      <c r="EK6" s="35">
        <f t="shared" si="14"/>
        <v>0.12</v>
      </c>
      <c r="EL6" s="35">
        <f t="shared" si="14"/>
        <v>0.05</v>
      </c>
      <c r="EM6" s="35">
        <f t="shared" si="14"/>
        <v>0.03</v>
      </c>
      <c r="EN6" s="35">
        <f t="shared" si="14"/>
        <v>7.0000000000000007E-2</v>
      </c>
      <c r="EO6" s="34" t="str">
        <f>IF(EO7="","",IF(EO7="-","【-】","【"&amp;SUBSTITUTE(TEXT(EO7,"#,##0.00"),"-","△")&amp;"】"))</f>
        <v>【0.30】</v>
      </c>
    </row>
    <row r="7" spans="1:148" s="36" customFormat="1" x14ac:dyDescent="0.15">
      <c r="A7" s="28"/>
      <c r="B7" s="37">
        <v>2020</v>
      </c>
      <c r="C7" s="37">
        <v>232050</v>
      </c>
      <c r="D7" s="37">
        <v>46</v>
      </c>
      <c r="E7" s="37">
        <v>17</v>
      </c>
      <c r="F7" s="37">
        <v>1</v>
      </c>
      <c r="G7" s="37">
        <v>0</v>
      </c>
      <c r="H7" s="37" t="s">
        <v>96</v>
      </c>
      <c r="I7" s="37" t="s">
        <v>97</v>
      </c>
      <c r="J7" s="37" t="s">
        <v>98</v>
      </c>
      <c r="K7" s="37" t="s">
        <v>99</v>
      </c>
      <c r="L7" s="37" t="s">
        <v>100</v>
      </c>
      <c r="M7" s="37" t="s">
        <v>101</v>
      </c>
      <c r="N7" s="38" t="s">
        <v>102</v>
      </c>
      <c r="O7" s="38">
        <v>66.56</v>
      </c>
      <c r="P7" s="38">
        <v>89.1</v>
      </c>
      <c r="Q7" s="38">
        <v>86.35</v>
      </c>
      <c r="R7" s="38">
        <v>2030</v>
      </c>
      <c r="S7" s="38">
        <v>119418</v>
      </c>
      <c r="T7" s="38">
        <v>47.42</v>
      </c>
      <c r="U7" s="38">
        <v>2518.3000000000002</v>
      </c>
      <c r="V7" s="38">
        <v>106125</v>
      </c>
      <c r="W7" s="38">
        <v>18.670000000000002</v>
      </c>
      <c r="X7" s="38">
        <v>5684.25</v>
      </c>
      <c r="Y7" s="38">
        <v>103.38</v>
      </c>
      <c r="Z7" s="38">
        <v>103.4</v>
      </c>
      <c r="AA7" s="38">
        <v>101.6</v>
      </c>
      <c r="AB7" s="38">
        <v>101.51</v>
      </c>
      <c r="AC7" s="38">
        <v>102.39</v>
      </c>
      <c r="AD7" s="38">
        <v>105.41</v>
      </c>
      <c r="AE7" s="38">
        <v>104.82</v>
      </c>
      <c r="AF7" s="38">
        <v>104.95</v>
      </c>
      <c r="AG7" s="38">
        <v>104.34</v>
      </c>
      <c r="AH7" s="38">
        <v>105.1</v>
      </c>
      <c r="AI7" s="38">
        <v>106.67</v>
      </c>
      <c r="AJ7" s="38">
        <v>0</v>
      </c>
      <c r="AK7" s="38">
        <v>0</v>
      </c>
      <c r="AL7" s="38">
        <v>0</v>
      </c>
      <c r="AM7" s="38">
        <v>0</v>
      </c>
      <c r="AN7" s="38">
        <v>0</v>
      </c>
      <c r="AO7" s="38">
        <v>0</v>
      </c>
      <c r="AP7" s="38">
        <v>0</v>
      </c>
      <c r="AQ7" s="38">
        <v>0</v>
      </c>
      <c r="AR7" s="38">
        <v>0</v>
      </c>
      <c r="AS7" s="38">
        <v>0</v>
      </c>
      <c r="AT7" s="38">
        <v>3.64</v>
      </c>
      <c r="AU7" s="38">
        <v>22.3</v>
      </c>
      <c r="AV7" s="38">
        <v>28.65</v>
      </c>
      <c r="AW7" s="38">
        <v>29.44</v>
      </c>
      <c r="AX7" s="38">
        <v>22.48</v>
      </c>
      <c r="AY7" s="38">
        <v>25.3</v>
      </c>
      <c r="AZ7" s="38">
        <v>65.47</v>
      </c>
      <c r="BA7" s="38">
        <v>64.959999999999994</v>
      </c>
      <c r="BB7" s="38">
        <v>42.76</v>
      </c>
      <c r="BC7" s="38">
        <v>38.15</v>
      </c>
      <c r="BD7" s="38">
        <v>41.15</v>
      </c>
      <c r="BE7" s="38">
        <v>67.52</v>
      </c>
      <c r="BF7" s="38">
        <v>848.34</v>
      </c>
      <c r="BG7" s="38">
        <v>1034.0899999999999</v>
      </c>
      <c r="BH7" s="38">
        <v>913.45</v>
      </c>
      <c r="BI7" s="38">
        <v>818.73</v>
      </c>
      <c r="BJ7" s="38">
        <v>681.93</v>
      </c>
      <c r="BK7" s="38">
        <v>835.39</v>
      </c>
      <c r="BL7" s="38">
        <v>925.1</v>
      </c>
      <c r="BM7" s="38">
        <v>877.65</v>
      </c>
      <c r="BN7" s="38">
        <v>610.94000000000005</v>
      </c>
      <c r="BO7" s="38">
        <v>648.28</v>
      </c>
      <c r="BP7" s="38">
        <v>705.21</v>
      </c>
      <c r="BQ7" s="38">
        <v>83.66</v>
      </c>
      <c r="BR7" s="38">
        <v>79.44</v>
      </c>
      <c r="BS7" s="38">
        <v>80.98</v>
      </c>
      <c r="BT7" s="38">
        <v>78.5</v>
      </c>
      <c r="BU7" s="38">
        <v>77.86</v>
      </c>
      <c r="BV7" s="38">
        <v>76.3</v>
      </c>
      <c r="BW7" s="38">
        <v>80.36</v>
      </c>
      <c r="BX7" s="38">
        <v>78.989999999999995</v>
      </c>
      <c r="BY7" s="38">
        <v>81.86</v>
      </c>
      <c r="BZ7" s="38">
        <v>79.3</v>
      </c>
      <c r="CA7" s="38">
        <v>98.96</v>
      </c>
      <c r="CB7" s="38">
        <v>142.6</v>
      </c>
      <c r="CC7" s="38">
        <v>150</v>
      </c>
      <c r="CD7" s="38">
        <v>147.12</v>
      </c>
      <c r="CE7" s="38">
        <v>150.79</v>
      </c>
      <c r="CF7" s="38">
        <v>150</v>
      </c>
      <c r="CG7" s="38">
        <v>152.38</v>
      </c>
      <c r="CH7" s="38">
        <v>145.83000000000001</v>
      </c>
      <c r="CI7" s="38">
        <v>148.15</v>
      </c>
      <c r="CJ7" s="38">
        <v>154.66</v>
      </c>
      <c r="CK7" s="38">
        <v>157.05000000000001</v>
      </c>
      <c r="CL7" s="38">
        <v>134.52000000000001</v>
      </c>
      <c r="CM7" s="38" t="s">
        <v>102</v>
      </c>
      <c r="CN7" s="38" t="s">
        <v>102</v>
      </c>
      <c r="CO7" s="38" t="s">
        <v>102</v>
      </c>
      <c r="CP7" s="38" t="s">
        <v>102</v>
      </c>
      <c r="CQ7" s="38" t="s">
        <v>102</v>
      </c>
      <c r="CR7" s="38" t="s">
        <v>102</v>
      </c>
      <c r="CS7" s="38" t="s">
        <v>102</v>
      </c>
      <c r="CT7" s="38" t="s">
        <v>102</v>
      </c>
      <c r="CU7" s="38" t="s">
        <v>102</v>
      </c>
      <c r="CV7" s="38" t="s">
        <v>102</v>
      </c>
      <c r="CW7" s="38">
        <v>59.57</v>
      </c>
      <c r="CX7" s="38">
        <v>82.44</v>
      </c>
      <c r="CY7" s="38">
        <v>83.81</v>
      </c>
      <c r="CZ7" s="38">
        <v>85.01</v>
      </c>
      <c r="DA7" s="38">
        <v>86.27</v>
      </c>
      <c r="DB7" s="38">
        <v>86.95</v>
      </c>
      <c r="DC7" s="38">
        <v>88.75</v>
      </c>
      <c r="DD7" s="38">
        <v>88.14</v>
      </c>
      <c r="DE7" s="38">
        <v>86.76</v>
      </c>
      <c r="DF7" s="38">
        <v>89.07</v>
      </c>
      <c r="DG7" s="38">
        <v>89.18</v>
      </c>
      <c r="DH7" s="38">
        <v>95.57</v>
      </c>
      <c r="DI7" s="38">
        <v>3.6</v>
      </c>
      <c r="DJ7" s="38">
        <v>7.04</v>
      </c>
      <c r="DK7" s="38">
        <v>10.35</v>
      </c>
      <c r="DL7" s="38">
        <v>13.53</v>
      </c>
      <c r="DM7" s="38">
        <v>16.62</v>
      </c>
      <c r="DN7" s="38">
        <v>11.95</v>
      </c>
      <c r="DO7" s="38">
        <v>12.19</v>
      </c>
      <c r="DP7" s="38">
        <v>10.81</v>
      </c>
      <c r="DQ7" s="38">
        <v>14.98</v>
      </c>
      <c r="DR7" s="38">
        <v>15.11</v>
      </c>
      <c r="DS7" s="38">
        <v>36.520000000000003</v>
      </c>
      <c r="DT7" s="38">
        <v>0</v>
      </c>
      <c r="DU7" s="38">
        <v>0</v>
      </c>
      <c r="DV7" s="38">
        <v>0</v>
      </c>
      <c r="DW7" s="38">
        <v>0</v>
      </c>
      <c r="DX7" s="38">
        <v>0</v>
      </c>
      <c r="DY7" s="38">
        <v>0.09</v>
      </c>
      <c r="DZ7" s="38">
        <v>1.01</v>
      </c>
      <c r="EA7" s="38">
        <v>1.4</v>
      </c>
      <c r="EB7" s="38">
        <v>0</v>
      </c>
      <c r="EC7" s="38">
        <v>0</v>
      </c>
      <c r="ED7" s="38">
        <v>5.72</v>
      </c>
      <c r="EE7" s="38">
        <v>0.13</v>
      </c>
      <c r="EF7" s="38">
        <v>0.12</v>
      </c>
      <c r="EG7" s="38">
        <v>0.05</v>
      </c>
      <c r="EH7" s="38">
        <v>0.1</v>
      </c>
      <c r="EI7" s="38">
        <v>0.22</v>
      </c>
      <c r="EJ7" s="38">
        <v>0.06</v>
      </c>
      <c r="EK7" s="38">
        <v>0.12</v>
      </c>
      <c r="EL7" s="38">
        <v>0.05</v>
      </c>
      <c r="EM7" s="38">
        <v>0.03</v>
      </c>
      <c r="EN7" s="38">
        <v>7.0000000000000007E-2</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110</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2022-01-24T05:33:50Z</cp:lastPrinted>
  <dcterms:created xsi:type="dcterms:W3CDTF">2021-12-03T07:13:48Z</dcterms:created>
  <dcterms:modified xsi:type="dcterms:W3CDTF">2022-01-27T07:42:31Z</dcterms:modified>
  <cp:category/>
</cp:coreProperties>
</file>