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Kr6oibsOeL99oFZw6EKKdNIkwKQFx0LnHK5GAe0jKbgHF3NvCbPZNODHOwmfDg0dTZ6NFDaQpvAoTEc5GzmrJg==" workbookSaltValue="Ojzw7U3Eu/+fsIjBei0dtA==" workbookSpinCount="100000" lockStructure="1"/>
  <bookViews>
    <workbookView xWindow="-120" yWindow="-120" windowWidth="20730" windowHeight="1116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KO32" i="4" s="1"/>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HJ53" i="4" s="1"/>
  <c r="BN7" i="5"/>
  <c r="BM7" i="5"/>
  <c r="FX53" i="4" s="1"/>
  <c r="BL7" i="5"/>
  <c r="BK7" i="5"/>
  <c r="EL53" i="4" s="1"/>
  <c r="BJ7" i="5"/>
  <c r="BI7" i="5"/>
  <c r="GQ52" i="4" s="1"/>
  <c r="BH7" i="5"/>
  <c r="BG7" i="5"/>
  <c r="FE52" i="4" s="1"/>
  <c r="BF7" i="5"/>
  <c r="BD7" i="5"/>
  <c r="BC7" i="5"/>
  <c r="BB7" i="5"/>
  <c r="BA7" i="5"/>
  <c r="AZ7" i="5"/>
  <c r="AY7" i="5"/>
  <c r="AX7" i="5"/>
  <c r="AW7" i="5"/>
  <c r="AV7" i="5"/>
  <c r="AU7" i="5"/>
  <c r="AS7" i="5"/>
  <c r="HJ32" i="4" s="1"/>
  <c r="AR7" i="5"/>
  <c r="AQ7" i="5"/>
  <c r="FX32" i="4" s="1"/>
  <c r="AP7" i="5"/>
  <c r="AO7" i="5"/>
  <c r="EL32" i="4" s="1"/>
  <c r="AN7" i="5"/>
  <c r="AM7" i="5"/>
  <c r="GQ31" i="4" s="1"/>
  <c r="AL7" i="5"/>
  <c r="AK7" i="5"/>
  <c r="FE31" i="4" s="1"/>
  <c r="AJ7" i="5"/>
  <c r="AH7" i="5"/>
  <c r="AG7" i="5"/>
  <c r="AF7" i="5"/>
  <c r="AE7" i="5"/>
  <c r="AD7" i="5"/>
  <c r="AC7" i="5"/>
  <c r="AB7" i="5"/>
  <c r="AA7" i="5"/>
  <c r="Z7" i="5"/>
  <c r="Y7" i="5"/>
  <c r="X7" i="5"/>
  <c r="W7" i="5"/>
  <c r="V7" i="5"/>
  <c r="U7" i="5"/>
  <c r="T7" i="5"/>
  <c r="JQ8" i="4" s="1"/>
  <c r="S7" i="5"/>
  <c r="R7" i="5"/>
  <c r="Q7" i="5"/>
  <c r="P7" i="5"/>
  <c r="O7" i="5"/>
  <c r="N7" i="5"/>
  <c r="FJ8" i="4" s="1"/>
  <c r="M7" i="5"/>
  <c r="L7" i="5"/>
  <c r="CF8" i="4" s="1"/>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GQ53" i="4"/>
  <c r="FE53" i="4"/>
  <c r="CS53" i="4"/>
  <c r="BZ53" i="4"/>
  <c r="BG53" i="4"/>
  <c r="AN53" i="4"/>
  <c r="U53" i="4"/>
  <c r="MA52" i="4"/>
  <c r="LH52" i="4"/>
  <c r="KO52" i="4"/>
  <c r="JV52" i="4"/>
  <c r="JC52" i="4"/>
  <c r="HJ52" i="4"/>
  <c r="FX52" i="4"/>
  <c r="EL52" i="4"/>
  <c r="CS52" i="4"/>
  <c r="BZ52" i="4"/>
  <c r="BG52" i="4"/>
  <c r="AN52" i="4"/>
  <c r="U52" i="4"/>
  <c r="LH32" i="4"/>
  <c r="JV32" i="4"/>
  <c r="JC32" i="4"/>
  <c r="GQ32" i="4"/>
  <c r="FE32" i="4"/>
  <c r="CS32" i="4"/>
  <c r="BZ32" i="4"/>
  <c r="BG32" i="4"/>
  <c r="AN32" i="4"/>
  <c r="U32" i="4"/>
  <c r="MA31" i="4"/>
  <c r="LH31" i="4"/>
  <c r="KO31" i="4"/>
  <c r="JV31" i="4"/>
  <c r="JC31" i="4"/>
  <c r="HJ31" i="4"/>
  <c r="FX31" i="4"/>
  <c r="EL31" i="4"/>
  <c r="CS31" i="4"/>
  <c r="BZ31" i="4"/>
  <c r="BG31" i="4"/>
  <c r="AN31" i="4"/>
  <c r="U31" i="4"/>
  <c r="LJ10" i="4"/>
  <c r="JQ10" i="4"/>
  <c r="HX10" i="4"/>
  <c r="DU10" i="4"/>
  <c r="CF10" i="4"/>
  <c r="B10" i="4"/>
  <c r="LJ8" i="4"/>
  <c r="HX8" i="4"/>
  <c r="DU8" i="4"/>
  <c r="AQ8" i="4"/>
  <c r="B6" i="4"/>
  <c r="MI76" i="4" l="1"/>
  <c r="HJ51" i="4"/>
  <c r="MA30" i="4"/>
  <c r="MA51" i="4"/>
  <c r="IT76" i="4"/>
  <c r="CS51" i="4"/>
  <c r="HJ30" i="4"/>
  <c r="CS30" i="4"/>
  <c r="BZ76" i="4"/>
  <c r="C11" i="5"/>
  <c r="D11" i="5"/>
  <c r="E11" i="5"/>
  <c r="B11" i="5"/>
  <c r="BK76" i="4" l="1"/>
  <c r="LH51" i="4"/>
  <c r="BZ30" i="4"/>
  <c r="LT76" i="4"/>
  <c r="GQ51" i="4"/>
  <c r="LH30" i="4"/>
  <c r="IE76" i="4"/>
  <c r="BZ51" i="4"/>
  <c r="GQ30" i="4"/>
  <c r="BG30" i="4"/>
  <c r="KO30" i="4"/>
  <c r="HP76" i="4"/>
  <c r="AV76" i="4"/>
  <c r="KO51" i="4"/>
  <c r="LE76" i="4"/>
  <c r="FX51" i="4"/>
  <c r="BG51" i="4"/>
  <c r="FX30" i="4"/>
  <c r="HA76" i="4"/>
  <c r="AN51" i="4"/>
  <c r="FE30" i="4"/>
  <c r="AN30" i="4"/>
  <c r="AG76" i="4"/>
  <c r="JV51" i="4"/>
  <c r="KP76" i="4"/>
  <c r="FE51" i="4"/>
  <c r="JV30" i="4"/>
  <c r="JC51" i="4"/>
  <c r="KA76" i="4"/>
  <c r="EL51" i="4"/>
  <c r="JC30" i="4"/>
  <c r="U30" i="4"/>
  <c r="GL76" i="4"/>
  <c r="U51" i="4"/>
  <c r="EL30" i="4"/>
  <c r="R76" i="4"/>
</calcChain>
</file>

<file path=xl/sharedStrings.xml><?xml version="1.0" encoding="utf-8"?>
<sst xmlns="http://schemas.openxmlformats.org/spreadsheetml/2006/main" count="278" uniqueCount="147">
  <si>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</si>
  <si>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</si>
  <si>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</si>
  <si>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</si>
  <si>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</si>
  <si>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</si>
  <si>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</si>
  <si>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</si>
  <si>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</si>
  <si>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</si>
  <si>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</si>
  <si>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</si>
  <si>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</si>
  <si>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</si>
  <si>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</si>
  <si>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</si>
  <si>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</si>
  <si>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</si>
  <si>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</si>
  <si>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</si>
  <si>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</si>
  <si>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</si>
  <si>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</si>
  <si>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</si>
  <si>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</si>
  <si>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</si>
  <si>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</si>
  <si>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</si>
  <si>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</si>
  <si>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</si>
  <si>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</si>
  <si>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</si>
  <si>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</si>
  <si>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</si>
  <si>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</si>
  <si>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</si>
  <si>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</si>
  <si>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</si>
  <si>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</si>
  <si>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</si>
  <si>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</si>
  <si>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</si>
  <si>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</si>
  <si>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</si>
  <si>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</si>
  <si>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</si>
  <si>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</si>
  <si>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</si>
  <si>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</si>
  <si>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</si>
  <si>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</si>
  <si>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</si>
  <si>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</si>
  <si>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</si>
  <si>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</si>
  <si>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</si>
  <si>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</si>
  <si>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</si>
  <si>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</si>
  <si>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</si>
  <si>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</si>
  <si>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</si>
  <si>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</si>
  <si>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</si>
  <si>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</si>
  <si>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</si>
  <si>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</si>
  <si>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</si>
  <si>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</si>
  <si>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</si>
  <si>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</si>
  <si>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</si>
  <si>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</si>
  <si>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</si>
  <si>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</si>
  <si>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</si>
  <si>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</si>
  <si>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</si>
  <si>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</si>
  <si>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</si>
  <si>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</si>
  <si>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</si>
  <si>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</si>
  <si>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</si>
  <si>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</si>
  <si>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</si>
  <si>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</si>
  <si>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</si>
  <si>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</si>
  <si>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</si>
  <si>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</si>
  <si>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</si>
  <si>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</si>
  <si>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</si>
  <si>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</si>
  <si>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</si>
  <si>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</si>
  <si>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</si>
  <si>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</si>
  <si>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</si>
  <si>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</si>
  <si>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</si>
  <si>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</si>
  <si>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</si>
  <si>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</si>
  <si>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</si>
  <si>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</si>
  <si>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当該値(N-3)</t>
    <phoneticPr fontId="5"/>
  </si>
  <si>
    <t>当該値(N-2)</t>
    <phoneticPr fontId="5"/>
  </si>
  <si>
    <t>当該値(N-4)</t>
    <phoneticPr fontId="5"/>
  </si>
  <si>
    <t>当該値(N-3)</t>
    <phoneticPr fontId="5"/>
  </si>
  <si>
    <t>当該値(N-2)</t>
    <phoneticPr fontId="5"/>
  </si>
  <si>
    <t>当該値(N-3)</t>
    <phoneticPr fontId="5"/>
  </si>
  <si>
    <t>当該値(N)</t>
    <phoneticPr fontId="5"/>
  </si>
  <si>
    <t>当該値(N-4)</t>
    <phoneticPr fontId="5"/>
  </si>
  <si>
    <t>当該値(N-1)</t>
    <phoneticPr fontId="5"/>
  </si>
  <si>
    <t>当該値(N)</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</si>
  <si>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</si>
  <si>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</si>
  <si>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</si>
  <si>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</si>
  <si>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</si>
  <si>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</si>
  <si>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</si>
  <si>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</si>
  <si>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春日井市</t>
  </si>
  <si>
    <t>勝川駅南口立体駐車場</t>
  </si>
  <si>
    <t>法非適用</t>
  </si>
  <si>
    <t>駐車場整備事業</t>
  </si>
  <si>
    <t>-</t>
  </si>
  <si>
    <t>Ａ１Ｂ１</t>
  </si>
  <si>
    <t>非設置</t>
  </si>
  <si>
    <t>該当数値なし</t>
  </si>
  <si>
    <t>都市計画駐車場 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</si>
  <si>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</si>
  <si>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</si>
  <si>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</si>
  <si>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</si>
  <si>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</si>
  <si>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</si>
  <si>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</si>
  <si>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</si>
  <si>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</si>
  <si>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設備更新、修繕費等については指定管理者と検討し、状況に応じて対応している。
　資産内容が施設建物のみの小規模であり、地方公営企業法を適用していないため、⑥有形固定資産減価償却率、⑨累積欠損金比率については「該当なし」となっている。</t>
    <rPh sb="1" eb="5">
      <t>セツビコウシン</t>
    </rPh>
    <rPh sb="6" eb="10">
      <t>シュウゼンヒトウ</t>
    </rPh>
    <rPh sb="15" eb="20">
      <t>シテイカンリシャ</t>
    </rPh>
    <rPh sb="21" eb="23">
      <t>ケントウ</t>
    </rPh>
    <rPh sb="25" eb="27">
      <t>ジョウキョウ</t>
    </rPh>
    <rPh sb="28" eb="29">
      <t>オウ</t>
    </rPh>
    <rPh sb="31" eb="33">
      <t>タイオウ</t>
    </rPh>
    <rPh sb="40" eb="44">
      <t>シサンナイヨウ</t>
    </rPh>
    <rPh sb="45" eb="49">
      <t>シセツタテモノ</t>
    </rPh>
    <rPh sb="52" eb="55">
      <t>ショウキボ</t>
    </rPh>
    <rPh sb="59" eb="66">
      <t>チホウコウエイキギョウホウ</t>
    </rPh>
    <rPh sb="67" eb="69">
      <t>テキヨウ</t>
    </rPh>
    <rPh sb="78" eb="86">
      <t>ユウケイコテイシサンゲンカ</t>
    </rPh>
    <rPh sb="86" eb="89">
      <t>ショウキャクリツ</t>
    </rPh>
    <rPh sb="91" eb="96">
      <t>ルイセキケッソンキン</t>
    </rPh>
    <rPh sb="96" eb="98">
      <t>ヒリツ</t>
    </rPh>
    <rPh sb="104" eb="106">
      <t>ガイトウ</t>
    </rPh>
    <phoneticPr fontId="5"/>
  </si>
  <si>
    <t>　令和２年度については新型コロナウイルス感染症拡大に伴う外出自粛等の影響を受けたものの、本施設については、駅周辺という立地条件に加え、駅周辺地域再開発事業により建設された隣接ビル内の子育て支援施設利用者の存在もあり、⑪稼働率は類似施設平均値を十分に上回っているため、安定傾向であるといえる。
　</t>
    <rPh sb="37" eb="38">
      <t>ウ</t>
    </rPh>
    <rPh sb="113" eb="115">
      <t>ルイジ</t>
    </rPh>
    <rPh sb="115" eb="117">
      <t>シセツ</t>
    </rPh>
    <rPh sb="117" eb="120">
      <t>ヘイキンチ</t>
    </rPh>
    <rPh sb="121" eb="123">
      <t>ジュウブン</t>
    </rPh>
    <rPh sb="124" eb="126">
      <t>ウワマワ</t>
    </rPh>
    <phoneticPr fontId="5"/>
  </si>
  <si>
    <t>　平成30年度から利用時間を終日としている。令和２年度からは勝川駅前地下駐車場事業への充当もせず健全な収益状況といえる。なお、緊急事態宣言等が発令されていない月の収益は例年なみとなっているため、売上高GOP比率がマイナスとなっているのは一時的なものと考える。
　また、本駐車場の建設目的には駅周辺施設利用者を確保することがあり、民間への譲渡は予定していない。
　令和２年度経営戦略策定済み</t>
    <rPh sb="1" eb="3">
      <t>ヘイセイ</t>
    </rPh>
    <rPh sb="5" eb="6">
      <t>ネン</t>
    </rPh>
    <rPh sb="6" eb="7">
      <t>ド</t>
    </rPh>
    <rPh sb="9" eb="13">
      <t>リヨウジカン</t>
    </rPh>
    <rPh sb="14" eb="16">
      <t>シュウジツ</t>
    </rPh>
    <rPh sb="22" eb="24">
      <t>レイワ</t>
    </rPh>
    <rPh sb="25" eb="27">
      <t>ネンド</t>
    </rPh>
    <rPh sb="30" eb="34">
      <t>カチガワエキマエ</t>
    </rPh>
    <rPh sb="34" eb="39">
      <t>チカチュウシャジョウ</t>
    </rPh>
    <rPh sb="39" eb="41">
      <t>ジギョウ</t>
    </rPh>
    <rPh sb="43" eb="45">
      <t>ジュウトウ</t>
    </rPh>
    <rPh sb="48" eb="50">
      <t>ケンゼン</t>
    </rPh>
    <rPh sb="51" eb="53">
      <t>シュウエキ</t>
    </rPh>
    <rPh sb="53" eb="55">
      <t>ジョウキョウ</t>
    </rPh>
    <rPh sb="63" eb="70">
      <t>キンキュウジタイセンゲントウ</t>
    </rPh>
    <rPh sb="71" eb="73">
      <t>ハツレイ</t>
    </rPh>
    <rPh sb="79" eb="80">
      <t>ツキ</t>
    </rPh>
    <rPh sb="81" eb="83">
      <t>シュウエキ</t>
    </rPh>
    <rPh sb="84" eb="86">
      <t>レイネン</t>
    </rPh>
    <rPh sb="97" eb="100">
      <t>ウリアゲダカ</t>
    </rPh>
    <rPh sb="103" eb="105">
      <t>ヒリツ</t>
    </rPh>
    <rPh sb="125" eb="126">
      <t>カンガ</t>
    </rPh>
    <rPh sb="134" eb="138">
      <t>ホンチュウシャジョウ</t>
    </rPh>
    <rPh sb="139" eb="141">
      <t>ケンセツ</t>
    </rPh>
    <rPh sb="141" eb="143">
      <t>モクテキ</t>
    </rPh>
    <rPh sb="145" eb="150">
      <t>エキシュウヘンシセツ</t>
    </rPh>
    <rPh sb="150" eb="153">
      <t>リヨウシャ</t>
    </rPh>
    <rPh sb="154" eb="156">
      <t>カクホ</t>
    </rPh>
    <rPh sb="164" eb="166">
      <t>ミンカン</t>
    </rPh>
    <rPh sb="168" eb="170">
      <t>ジョウト</t>
    </rPh>
    <rPh sb="171" eb="173">
      <t>ヨテイ</t>
    </rPh>
    <rPh sb="181" eb="183">
      <t>レイワ</t>
    </rPh>
    <rPh sb="184" eb="186">
      <t>ネンド</t>
    </rPh>
    <rPh sb="186" eb="190">
      <t>ケイエイセンリャク</t>
    </rPh>
    <rPh sb="190" eb="193">
      <t>サクテイズ</t>
    </rPh>
    <phoneticPr fontId="5"/>
  </si>
  <si>
    <t>　④売上高GOP比率は新型コロナウイルス感染拡大に伴う緊急事態宣言等発令により、料金収入が一時的に減少したため低下しているが、地方債の償還はなく①収益的収支比率は100％以上を維持している。
　なお、平成30年度までの本駐車場の利益分については勝川駅前地下駐車場に係る地方債償還に充て、令和元年度分については勝川駅前地下駐車場の収支赤字を防ぐ目的で充当したため、本駐車場の総収益と総費用を同額として扱っている。このため令和元年度まで、①収益的収支比率は100％であり、また、④売上高GOP及び⑤EBITDAは０となっている。</t>
    <rPh sb="2" eb="5">
      <t>ウリアゲダカ</t>
    </rPh>
    <rPh sb="8" eb="10">
      <t>ヒリツ</t>
    </rPh>
    <rPh sb="11" eb="13">
      <t>シンガタ</t>
    </rPh>
    <rPh sb="29" eb="31">
      <t>ジタイ</t>
    </rPh>
    <rPh sb="63" eb="66">
      <t>チホウサイ</t>
    </rPh>
    <rPh sb="67" eb="69">
      <t>ショウカン</t>
    </rPh>
    <rPh sb="73" eb="78">
      <t>シュウエキテキシュウシ</t>
    </rPh>
    <rPh sb="78" eb="80">
      <t>ヒリツ</t>
    </rPh>
    <rPh sb="85" eb="87">
      <t>イジョウ</t>
    </rPh>
    <rPh sb="88" eb="90">
      <t>イジ</t>
    </rPh>
    <rPh sb="100" eb="102">
      <t>ヘイセイ</t>
    </rPh>
    <rPh sb="104" eb="106">
      <t>ネンド</t>
    </rPh>
    <rPh sb="122" eb="124">
      <t>カチガワ</t>
    </rPh>
    <rPh sb="124" eb="131">
      <t>エキマエチカチュウシャジョウ</t>
    </rPh>
    <rPh sb="132" eb="133">
      <t>カカ</t>
    </rPh>
    <rPh sb="134" eb="137">
      <t>チホウサイ</t>
    </rPh>
    <rPh sb="137" eb="139">
      <t>ショウカン</t>
    </rPh>
    <rPh sb="140" eb="141">
      <t>ア</t>
    </rPh>
    <rPh sb="143" eb="145">
      <t>レイワ</t>
    </rPh>
    <rPh sb="145" eb="148">
      <t>ゲンネンド</t>
    </rPh>
    <rPh sb="148" eb="149">
      <t>フン</t>
    </rPh>
    <rPh sb="154" eb="158">
      <t>カチガワエキマエ</t>
    </rPh>
    <rPh sb="158" eb="163">
      <t>チカチュウシャジョウ</t>
    </rPh>
    <rPh sb="164" eb="166">
      <t>シュウシ</t>
    </rPh>
    <rPh sb="166" eb="168">
      <t>アカジ</t>
    </rPh>
    <rPh sb="169" eb="170">
      <t>フセ</t>
    </rPh>
    <rPh sb="171" eb="173">
      <t>モクテキ</t>
    </rPh>
    <rPh sb="174" eb="176">
      <t>ジュウトウ</t>
    </rPh>
    <rPh sb="181" eb="185">
      <t>ホンチュウシャジョウ</t>
    </rPh>
    <rPh sb="186" eb="189">
      <t>ソウシュウエキ</t>
    </rPh>
    <rPh sb="190" eb="193">
      <t>ソウヒヨウ</t>
    </rPh>
    <rPh sb="194" eb="196">
      <t>ドウガク</t>
    </rPh>
    <rPh sb="199" eb="200">
      <t>アツカ</t>
    </rPh>
    <rPh sb="209" eb="211">
      <t>レイワ</t>
    </rPh>
    <rPh sb="211" eb="214">
      <t>ゲンネンド</t>
    </rPh>
    <rPh sb="218" eb="221">
      <t>シュウエキテキ</t>
    </rPh>
    <rPh sb="221" eb="225">
      <t>シュウシヒリツ</t>
    </rPh>
    <rPh sb="238" eb="241">
      <t>ウリアゲタカ</t>
    </rPh>
    <rPh sb="244" eb="245">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</si>
</sst>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c:v>
                </c:pt>
                <c:pt idx="1">
                  <c:v>100</c:v>
                </c:pt>
                <c:pt idx="2">
                  <c:v>100</c:v>
                </c:pt>
                <c:pt idx="3">
                  <c:v>100</c:v>
                </c:pt>
                <c:pt idx="4">
                  <c:v>135.80000000000001</c:v>
                </c:pt>
              </c:numCache>
            </c:numRef>
          </c:val>
          <c:extLst>
            <c:ext xmlns:c16="http://schemas.microsoft.com/office/drawing/2014/chart" uri="{C3380CC4-5D6E-409C-BE32-E72D297353CC}">
              <c16:uniqueId val="{00000000-BA52-4BA9-BDE0-80783B3DD1A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BA52-4BA9-BDE0-80783B3DD1A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581-4A6D-86DB-4586487361D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A581-4A6D-86DB-4586487361D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6B3-4A5B-8160-CA75D9DC9D6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6B3-4A5B-8160-CA75D9DC9D6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6682-42BD-B7D0-5721B4F1432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682-42BD-B7D0-5721B4F1432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EDA-4649-8296-1674A53FA56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AEDA-4649-8296-1674A53FA56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98B-4EFC-ACFC-FAFE7560FDB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A98B-4EFC-ACFC-FAFE7560FDB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193.2</c:v>
                </c:pt>
                <c:pt idx="1">
                  <c:v>204.1</c:v>
                </c:pt>
                <c:pt idx="2">
                  <c:v>200</c:v>
                </c:pt>
                <c:pt idx="3">
                  <c:v>204.1</c:v>
                </c:pt>
                <c:pt idx="4">
                  <c:v>139.69999999999999</c:v>
                </c:pt>
              </c:numCache>
            </c:numRef>
          </c:val>
          <c:extLst>
            <c:ext xmlns:c16="http://schemas.microsoft.com/office/drawing/2014/chart" uri="{C3380CC4-5D6E-409C-BE32-E72D297353CC}">
              <c16:uniqueId val="{00000000-2413-4DF1-B284-F5654C4E557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2413-4DF1-B284-F5654C4E557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0</c:v>
                </c:pt>
                <c:pt idx="1">
                  <c:v>0</c:v>
                </c:pt>
                <c:pt idx="2">
                  <c:v>0</c:v>
                </c:pt>
                <c:pt idx="3">
                  <c:v>0</c:v>
                </c:pt>
                <c:pt idx="4">
                  <c:v>-5.5</c:v>
                </c:pt>
              </c:numCache>
            </c:numRef>
          </c:val>
          <c:extLst>
            <c:ext xmlns:c16="http://schemas.microsoft.com/office/drawing/2014/chart" uri="{C3380CC4-5D6E-409C-BE32-E72D297353CC}">
              <c16:uniqueId val="{00000000-840F-487E-AF32-954C328AC8B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840F-487E-AF32-954C328AC8B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0</c:v>
                </c:pt>
                <c:pt idx="1">
                  <c:v>0</c:v>
                </c:pt>
                <c:pt idx="2">
                  <c:v>0</c:v>
                </c:pt>
                <c:pt idx="3">
                  <c:v>0</c:v>
                </c:pt>
                <c:pt idx="4">
                  <c:v>4636</c:v>
                </c:pt>
              </c:numCache>
            </c:numRef>
          </c:val>
          <c:extLst>
            <c:ext xmlns:c16="http://schemas.microsoft.com/office/drawing/2014/chart" uri="{C3380CC4-5D6E-409C-BE32-E72D297353CC}">
              <c16:uniqueId val="{00000000-971B-4AA8-A706-D0CB2113FD2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971B-4AA8-A706-D0CB2113FD2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愛知県春日井市　勝川駅南口立体駐車場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3006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100</v>
      </c>
      <c r="V31" s="118"/>
      <c r="W31" s="118"/>
      <c r="X31" s="118"/>
      <c r="Y31" s="118"/>
      <c r="Z31" s="118"/>
      <c r="AA31" s="118"/>
      <c r="AB31" s="118"/>
      <c r="AC31" s="118"/>
      <c r="AD31" s="118"/>
      <c r="AE31" s="118"/>
      <c r="AF31" s="118"/>
      <c r="AG31" s="118"/>
      <c r="AH31" s="118"/>
      <c r="AI31" s="118"/>
      <c r="AJ31" s="118"/>
      <c r="AK31" s="118"/>
      <c r="AL31" s="118"/>
      <c r="AM31" s="118"/>
      <c r="AN31" s="118">
        <f>データ!Z7</f>
        <v>100</v>
      </c>
      <c r="AO31" s="118"/>
      <c r="AP31" s="118"/>
      <c r="AQ31" s="118"/>
      <c r="AR31" s="118"/>
      <c r="AS31" s="118"/>
      <c r="AT31" s="118"/>
      <c r="AU31" s="118"/>
      <c r="AV31" s="118"/>
      <c r="AW31" s="118"/>
      <c r="AX31" s="118"/>
      <c r="AY31" s="118"/>
      <c r="AZ31" s="118"/>
      <c r="BA31" s="118"/>
      <c r="BB31" s="118"/>
      <c r="BC31" s="118"/>
      <c r="BD31" s="118"/>
      <c r="BE31" s="118"/>
      <c r="BF31" s="118"/>
      <c r="BG31" s="118">
        <f>データ!AA7</f>
        <v>100</v>
      </c>
      <c r="BH31" s="118"/>
      <c r="BI31" s="118"/>
      <c r="BJ31" s="118"/>
      <c r="BK31" s="118"/>
      <c r="BL31" s="118"/>
      <c r="BM31" s="118"/>
      <c r="BN31" s="118"/>
      <c r="BO31" s="118"/>
      <c r="BP31" s="118"/>
      <c r="BQ31" s="118"/>
      <c r="BR31" s="118"/>
      <c r="BS31" s="118"/>
      <c r="BT31" s="118"/>
      <c r="BU31" s="118"/>
      <c r="BV31" s="118"/>
      <c r="BW31" s="118"/>
      <c r="BX31" s="118"/>
      <c r="BY31" s="118"/>
      <c r="BZ31" s="118">
        <f>データ!AB7</f>
        <v>100</v>
      </c>
      <c r="CA31" s="118"/>
      <c r="CB31" s="118"/>
      <c r="CC31" s="118"/>
      <c r="CD31" s="118"/>
      <c r="CE31" s="118"/>
      <c r="CF31" s="118"/>
      <c r="CG31" s="118"/>
      <c r="CH31" s="118"/>
      <c r="CI31" s="118"/>
      <c r="CJ31" s="118"/>
      <c r="CK31" s="118"/>
      <c r="CL31" s="118"/>
      <c r="CM31" s="118"/>
      <c r="CN31" s="118"/>
      <c r="CO31" s="118"/>
      <c r="CP31" s="118"/>
      <c r="CQ31" s="118"/>
      <c r="CR31" s="118"/>
      <c r="CS31" s="118">
        <f>データ!AC7</f>
        <v>135.80000000000001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193.2</v>
      </c>
      <c r="JD31" s="120"/>
      <c r="JE31" s="120"/>
      <c r="JF31" s="120"/>
      <c r="JG31" s="120"/>
      <c r="JH31" s="120"/>
      <c r="JI31" s="120"/>
      <c r="JJ31" s="120"/>
      <c r="JK31" s="120"/>
      <c r="JL31" s="120"/>
      <c r="JM31" s="120"/>
      <c r="JN31" s="120"/>
      <c r="JO31" s="120"/>
      <c r="JP31" s="120"/>
      <c r="JQ31" s="120"/>
      <c r="JR31" s="120"/>
      <c r="JS31" s="120"/>
      <c r="JT31" s="120"/>
      <c r="JU31" s="121"/>
      <c r="JV31" s="119">
        <f>データ!DL7</f>
        <v>204.1</v>
      </c>
      <c r="JW31" s="120"/>
      <c r="JX31" s="120"/>
      <c r="JY31" s="120"/>
      <c r="JZ31" s="120"/>
      <c r="KA31" s="120"/>
      <c r="KB31" s="120"/>
      <c r="KC31" s="120"/>
      <c r="KD31" s="120"/>
      <c r="KE31" s="120"/>
      <c r="KF31" s="120"/>
      <c r="KG31" s="120"/>
      <c r="KH31" s="120"/>
      <c r="KI31" s="120"/>
      <c r="KJ31" s="120"/>
      <c r="KK31" s="120"/>
      <c r="KL31" s="120"/>
      <c r="KM31" s="120"/>
      <c r="KN31" s="121"/>
      <c r="KO31" s="119">
        <f>データ!DM7</f>
        <v>200</v>
      </c>
      <c r="KP31" s="120"/>
      <c r="KQ31" s="120"/>
      <c r="KR31" s="120"/>
      <c r="KS31" s="120"/>
      <c r="KT31" s="120"/>
      <c r="KU31" s="120"/>
      <c r="KV31" s="120"/>
      <c r="KW31" s="120"/>
      <c r="KX31" s="120"/>
      <c r="KY31" s="120"/>
      <c r="KZ31" s="120"/>
      <c r="LA31" s="120"/>
      <c r="LB31" s="120"/>
      <c r="LC31" s="120"/>
      <c r="LD31" s="120"/>
      <c r="LE31" s="120"/>
      <c r="LF31" s="120"/>
      <c r="LG31" s="121"/>
      <c r="LH31" s="119">
        <f>データ!DN7</f>
        <v>204.1</v>
      </c>
      <c r="LI31" s="120"/>
      <c r="LJ31" s="120"/>
      <c r="LK31" s="120"/>
      <c r="LL31" s="120"/>
      <c r="LM31" s="120"/>
      <c r="LN31" s="120"/>
      <c r="LO31" s="120"/>
      <c r="LP31" s="120"/>
      <c r="LQ31" s="120"/>
      <c r="LR31" s="120"/>
      <c r="LS31" s="120"/>
      <c r="LT31" s="120"/>
      <c r="LU31" s="120"/>
      <c r="LV31" s="120"/>
      <c r="LW31" s="120"/>
      <c r="LX31" s="120"/>
      <c r="LY31" s="120"/>
      <c r="LZ31" s="121"/>
      <c r="MA31" s="119">
        <f>データ!DO7</f>
        <v>139.69999999999999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0</v>
      </c>
      <c r="EM52" s="118"/>
      <c r="EN52" s="118"/>
      <c r="EO52" s="118"/>
      <c r="EP52" s="118"/>
      <c r="EQ52" s="118"/>
      <c r="ER52" s="118"/>
      <c r="ES52" s="118"/>
      <c r="ET52" s="118"/>
      <c r="EU52" s="118"/>
      <c r="EV52" s="118"/>
      <c r="EW52" s="118"/>
      <c r="EX52" s="118"/>
      <c r="EY52" s="118"/>
      <c r="EZ52" s="118"/>
      <c r="FA52" s="118"/>
      <c r="FB52" s="118"/>
      <c r="FC52" s="118"/>
      <c r="FD52" s="118"/>
      <c r="FE52" s="118">
        <f>データ!BG7</f>
        <v>0</v>
      </c>
      <c r="FF52" s="118"/>
      <c r="FG52" s="118"/>
      <c r="FH52" s="118"/>
      <c r="FI52" s="118"/>
      <c r="FJ52" s="118"/>
      <c r="FK52" s="118"/>
      <c r="FL52" s="118"/>
      <c r="FM52" s="118"/>
      <c r="FN52" s="118"/>
      <c r="FO52" s="118"/>
      <c r="FP52" s="118"/>
      <c r="FQ52" s="118"/>
      <c r="FR52" s="118"/>
      <c r="FS52" s="118"/>
      <c r="FT52" s="118"/>
      <c r="FU52" s="118"/>
      <c r="FV52" s="118"/>
      <c r="FW52" s="118"/>
      <c r="FX52" s="118">
        <f>データ!BH7</f>
        <v>0</v>
      </c>
      <c r="FY52" s="118"/>
      <c r="FZ52" s="118"/>
      <c r="GA52" s="118"/>
      <c r="GB52" s="118"/>
      <c r="GC52" s="118"/>
      <c r="GD52" s="118"/>
      <c r="GE52" s="118"/>
      <c r="GF52" s="118"/>
      <c r="GG52" s="118"/>
      <c r="GH52" s="118"/>
      <c r="GI52" s="118"/>
      <c r="GJ52" s="118"/>
      <c r="GK52" s="118"/>
      <c r="GL52" s="118"/>
      <c r="GM52" s="118"/>
      <c r="GN52" s="118"/>
      <c r="GO52" s="118"/>
      <c r="GP52" s="118"/>
      <c r="GQ52" s="118">
        <f>データ!BI7</f>
        <v>0</v>
      </c>
      <c r="GR52" s="118"/>
      <c r="GS52" s="118"/>
      <c r="GT52" s="118"/>
      <c r="GU52" s="118"/>
      <c r="GV52" s="118"/>
      <c r="GW52" s="118"/>
      <c r="GX52" s="118"/>
      <c r="GY52" s="118"/>
      <c r="GZ52" s="118"/>
      <c r="HA52" s="118"/>
      <c r="HB52" s="118"/>
      <c r="HC52" s="118"/>
      <c r="HD52" s="118"/>
      <c r="HE52" s="118"/>
      <c r="HF52" s="118"/>
      <c r="HG52" s="118"/>
      <c r="HH52" s="118"/>
      <c r="HI52" s="118"/>
      <c r="HJ52" s="118">
        <f>データ!BJ7</f>
        <v>-5.5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0</v>
      </c>
      <c r="JD52" s="125"/>
      <c r="JE52" s="125"/>
      <c r="JF52" s="125"/>
      <c r="JG52" s="125"/>
      <c r="JH52" s="125"/>
      <c r="JI52" s="125"/>
      <c r="JJ52" s="125"/>
      <c r="JK52" s="125"/>
      <c r="JL52" s="125"/>
      <c r="JM52" s="125"/>
      <c r="JN52" s="125"/>
      <c r="JO52" s="125"/>
      <c r="JP52" s="125"/>
      <c r="JQ52" s="125"/>
      <c r="JR52" s="125"/>
      <c r="JS52" s="125"/>
      <c r="JT52" s="125"/>
      <c r="JU52" s="125"/>
      <c r="JV52" s="125">
        <f>データ!BR7</f>
        <v>0</v>
      </c>
      <c r="JW52" s="125"/>
      <c r="JX52" s="125"/>
      <c r="JY52" s="125"/>
      <c r="JZ52" s="125"/>
      <c r="KA52" s="125"/>
      <c r="KB52" s="125"/>
      <c r="KC52" s="125"/>
      <c r="KD52" s="125"/>
      <c r="KE52" s="125"/>
      <c r="KF52" s="125"/>
      <c r="KG52" s="125"/>
      <c r="KH52" s="125"/>
      <c r="KI52" s="125"/>
      <c r="KJ52" s="125"/>
      <c r="KK52" s="125"/>
      <c r="KL52" s="125"/>
      <c r="KM52" s="125"/>
      <c r="KN52" s="125"/>
      <c r="KO52" s="125">
        <f>データ!BS7</f>
        <v>0</v>
      </c>
      <c r="KP52" s="125"/>
      <c r="KQ52" s="125"/>
      <c r="KR52" s="125"/>
      <c r="KS52" s="125"/>
      <c r="KT52" s="125"/>
      <c r="KU52" s="125"/>
      <c r="KV52" s="125"/>
      <c r="KW52" s="125"/>
      <c r="KX52" s="125"/>
      <c r="KY52" s="125"/>
      <c r="KZ52" s="125"/>
      <c r="LA52" s="125"/>
      <c r="LB52" s="125"/>
      <c r="LC52" s="125"/>
      <c r="LD52" s="125"/>
      <c r="LE52" s="125"/>
      <c r="LF52" s="125"/>
      <c r="LG52" s="125"/>
      <c r="LH52" s="125">
        <f>データ!BT7</f>
        <v>0</v>
      </c>
      <c r="LI52" s="125"/>
      <c r="LJ52" s="125"/>
      <c r="LK52" s="125"/>
      <c r="LL52" s="125"/>
      <c r="LM52" s="125"/>
      <c r="LN52" s="125"/>
      <c r="LO52" s="125"/>
      <c r="LP52" s="125"/>
      <c r="LQ52" s="125"/>
      <c r="LR52" s="125"/>
      <c r="LS52" s="125"/>
      <c r="LT52" s="125"/>
      <c r="LU52" s="125"/>
      <c r="LV52" s="125"/>
      <c r="LW52" s="125"/>
      <c r="LX52" s="125"/>
      <c r="LY52" s="125"/>
      <c r="LZ52" s="125"/>
      <c r="MA52" s="125">
        <f>データ!BU7</f>
        <v>4636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354765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ObNVkLxxETd/pJUNgrBR7POGb/i3It1BJDCzVkYqMbKORg95o1Of/1fJ7W9ZqtcYbH7ekruTJwx5lApRjBXHgA==" saltValue="k4eu0kd1usmmQV0ONXvHH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104</v>
      </c>
      <c r="AV5" s="59" t="s">
        <v>100</v>
      </c>
      <c r="AW5" s="59" t="s">
        <v>105</v>
      </c>
      <c r="AX5" s="59" t="s">
        <v>106</v>
      </c>
      <c r="AY5" s="59" t="s">
        <v>92</v>
      </c>
      <c r="AZ5" s="59" t="s">
        <v>93</v>
      </c>
      <c r="BA5" s="59" t="s">
        <v>94</v>
      </c>
      <c r="BB5" s="59" t="s">
        <v>95</v>
      </c>
      <c r="BC5" s="59" t="s">
        <v>96</v>
      </c>
      <c r="BD5" s="59" t="s">
        <v>97</v>
      </c>
      <c r="BE5" s="59" t="s">
        <v>98</v>
      </c>
      <c r="BF5" s="59" t="s">
        <v>88</v>
      </c>
      <c r="BG5" s="59" t="s">
        <v>107</v>
      </c>
      <c r="BH5" s="59" t="s">
        <v>108</v>
      </c>
      <c r="BI5" s="59" t="s">
        <v>91</v>
      </c>
      <c r="BJ5" s="59" t="s">
        <v>92</v>
      </c>
      <c r="BK5" s="59" t="s">
        <v>93</v>
      </c>
      <c r="BL5" s="59" t="s">
        <v>94</v>
      </c>
      <c r="BM5" s="59" t="s">
        <v>95</v>
      </c>
      <c r="BN5" s="59" t="s">
        <v>96</v>
      </c>
      <c r="BO5" s="59" t="s">
        <v>97</v>
      </c>
      <c r="BP5" s="59" t="s">
        <v>98</v>
      </c>
      <c r="BQ5" s="59" t="s">
        <v>109</v>
      </c>
      <c r="BR5" s="59" t="s">
        <v>110</v>
      </c>
      <c r="BS5" s="59" t="s">
        <v>111</v>
      </c>
      <c r="BT5" s="59" t="s">
        <v>91</v>
      </c>
      <c r="BU5" s="59" t="s">
        <v>92</v>
      </c>
      <c r="BV5" s="59" t="s">
        <v>93</v>
      </c>
      <c r="BW5" s="59" t="s">
        <v>94</v>
      </c>
      <c r="BX5" s="59" t="s">
        <v>95</v>
      </c>
      <c r="BY5" s="59" t="s">
        <v>96</v>
      </c>
      <c r="BZ5" s="59" t="s">
        <v>97</v>
      </c>
      <c r="CA5" s="59" t="s">
        <v>98</v>
      </c>
      <c r="CB5" s="59" t="s">
        <v>104</v>
      </c>
      <c r="CC5" s="59" t="s">
        <v>112</v>
      </c>
      <c r="CD5" s="59" t="s">
        <v>90</v>
      </c>
      <c r="CE5" s="59" t="s">
        <v>91</v>
      </c>
      <c r="CF5" s="59" t="s">
        <v>113</v>
      </c>
      <c r="CG5" s="59" t="s">
        <v>93</v>
      </c>
      <c r="CH5" s="59" t="s">
        <v>94</v>
      </c>
      <c r="CI5" s="59" t="s">
        <v>95</v>
      </c>
      <c r="CJ5" s="59" t="s">
        <v>96</v>
      </c>
      <c r="CK5" s="59" t="s">
        <v>97</v>
      </c>
      <c r="CL5" s="59" t="s">
        <v>98</v>
      </c>
      <c r="CM5" s="150"/>
      <c r="CN5" s="150"/>
      <c r="CO5" s="59" t="s">
        <v>114</v>
      </c>
      <c r="CP5" s="59" t="s">
        <v>100</v>
      </c>
      <c r="CQ5" s="59" t="s">
        <v>90</v>
      </c>
      <c r="CR5" s="59" t="s">
        <v>91</v>
      </c>
      <c r="CS5" s="59" t="s">
        <v>92</v>
      </c>
      <c r="CT5" s="59" t="s">
        <v>93</v>
      </c>
      <c r="CU5" s="59" t="s">
        <v>94</v>
      </c>
      <c r="CV5" s="59" t="s">
        <v>95</v>
      </c>
      <c r="CW5" s="59" t="s">
        <v>96</v>
      </c>
      <c r="CX5" s="59" t="s">
        <v>97</v>
      </c>
      <c r="CY5" s="59" t="s">
        <v>98</v>
      </c>
      <c r="CZ5" s="59" t="s">
        <v>104</v>
      </c>
      <c r="DA5" s="59" t="s">
        <v>110</v>
      </c>
      <c r="DB5" s="59" t="s">
        <v>105</v>
      </c>
      <c r="DC5" s="59" t="s">
        <v>115</v>
      </c>
      <c r="DD5" s="59" t="s">
        <v>116</v>
      </c>
      <c r="DE5" s="59" t="s">
        <v>93</v>
      </c>
      <c r="DF5" s="59" t="s">
        <v>94</v>
      </c>
      <c r="DG5" s="59" t="s">
        <v>95</v>
      </c>
      <c r="DH5" s="59" t="s">
        <v>96</v>
      </c>
      <c r="DI5" s="59" t="s">
        <v>97</v>
      </c>
      <c r="DJ5" s="59" t="s">
        <v>35</v>
      </c>
      <c r="DK5" s="59" t="s">
        <v>99</v>
      </c>
      <c r="DL5" s="59" t="s">
        <v>100</v>
      </c>
      <c r="DM5" s="59" t="s">
        <v>117</v>
      </c>
      <c r="DN5" s="59" t="s">
        <v>118</v>
      </c>
      <c r="DO5" s="59" t="s">
        <v>119</v>
      </c>
      <c r="DP5" s="59" t="s">
        <v>93</v>
      </c>
      <c r="DQ5" s="59" t="s">
        <v>94</v>
      </c>
      <c r="DR5" s="59" t="s">
        <v>95</v>
      </c>
      <c r="DS5" s="59" t="s">
        <v>96</v>
      </c>
      <c r="DT5" s="59" t="s">
        <v>97</v>
      </c>
      <c r="DU5" s="59" t="s">
        <v>98</v>
      </c>
    </row>
    <row r="6" spans="1:125" s="66" customFormat="1" x14ac:dyDescent="0.15">
      <c r="A6" s="49" t="s">
        <v>120</v>
      </c>
      <c r="B6" s="60">
        <f>B8</f>
        <v>2020</v>
      </c>
      <c r="C6" s="60">
        <f t="shared" ref="C6:X6" si="1">C8</f>
        <v>232068</v>
      </c>
      <c r="D6" s="60">
        <f t="shared" si="1"/>
        <v>47</v>
      </c>
      <c r="E6" s="60">
        <f t="shared" si="1"/>
        <v>14</v>
      </c>
      <c r="F6" s="60">
        <f t="shared" si="1"/>
        <v>0</v>
      </c>
      <c r="G6" s="60">
        <f t="shared" si="1"/>
        <v>2</v>
      </c>
      <c r="H6" s="60" t="str">
        <f>SUBSTITUTE(H8,"　","")</f>
        <v>愛知県春日井市</v>
      </c>
      <c r="I6" s="60" t="str">
        <f t="shared" si="1"/>
        <v>勝川駅南口立体駐車場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18</v>
      </c>
      <c r="S6" s="62" t="str">
        <f t="shared" si="1"/>
        <v>駅</v>
      </c>
      <c r="T6" s="62" t="str">
        <f t="shared" si="1"/>
        <v>無</v>
      </c>
      <c r="U6" s="63">
        <f t="shared" si="1"/>
        <v>3006</v>
      </c>
      <c r="V6" s="63">
        <f t="shared" si="1"/>
        <v>73</v>
      </c>
      <c r="W6" s="63">
        <f t="shared" si="1"/>
        <v>300</v>
      </c>
      <c r="X6" s="62" t="str">
        <f t="shared" si="1"/>
        <v>代行制</v>
      </c>
      <c r="Y6" s="64">
        <f>IF(Y8="-",NA(),Y8)</f>
        <v>100</v>
      </c>
      <c r="Z6" s="64">
        <f t="shared" ref="Z6:AH6" si="2">IF(Z8="-",NA(),Z8)</f>
        <v>100</v>
      </c>
      <c r="AA6" s="64">
        <f t="shared" si="2"/>
        <v>100</v>
      </c>
      <c r="AB6" s="64">
        <f t="shared" si="2"/>
        <v>100</v>
      </c>
      <c r="AC6" s="64">
        <f t="shared" si="2"/>
        <v>135.80000000000001</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0</v>
      </c>
      <c r="BG6" s="64">
        <f t="shared" ref="BG6:BO6" si="5">IF(BG8="-",NA(),BG8)</f>
        <v>0</v>
      </c>
      <c r="BH6" s="64">
        <f t="shared" si="5"/>
        <v>0</v>
      </c>
      <c r="BI6" s="64">
        <f t="shared" si="5"/>
        <v>0</v>
      </c>
      <c r="BJ6" s="64">
        <f t="shared" si="5"/>
        <v>-5.5</v>
      </c>
      <c r="BK6" s="64">
        <f t="shared" si="5"/>
        <v>27.9</v>
      </c>
      <c r="BL6" s="64">
        <f t="shared" si="5"/>
        <v>30.9</v>
      </c>
      <c r="BM6" s="64">
        <f t="shared" si="5"/>
        <v>32.4</v>
      </c>
      <c r="BN6" s="64">
        <f t="shared" si="5"/>
        <v>13.1</v>
      </c>
      <c r="BO6" s="64">
        <f t="shared" si="5"/>
        <v>-0.7</v>
      </c>
      <c r="BP6" s="61" t="str">
        <f>IF(BP8="-","",IF(BP8="-","【-】","【"&amp;SUBSTITUTE(TEXT(BP8,"#,##0.0"),"-","△")&amp;"】"))</f>
        <v>【△65.9】</v>
      </c>
      <c r="BQ6" s="65">
        <f>IF(BQ8="-",NA(),BQ8)</f>
        <v>0</v>
      </c>
      <c r="BR6" s="65">
        <f t="shared" ref="BR6:BZ6" si="6">IF(BR8="-",NA(),BR8)</f>
        <v>0</v>
      </c>
      <c r="BS6" s="65">
        <f t="shared" si="6"/>
        <v>0</v>
      </c>
      <c r="BT6" s="65">
        <f t="shared" si="6"/>
        <v>0</v>
      </c>
      <c r="BU6" s="65">
        <f t="shared" si="6"/>
        <v>4636</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121</v>
      </c>
      <c r="CM6" s="63">
        <f t="shared" ref="CM6:CN6" si="7">CM8</f>
        <v>354765</v>
      </c>
      <c r="CN6" s="63">
        <f t="shared" si="7"/>
        <v>0</v>
      </c>
      <c r="CO6" s="64"/>
      <c r="CP6" s="64"/>
      <c r="CQ6" s="64"/>
      <c r="CR6" s="64"/>
      <c r="CS6" s="64"/>
      <c r="CT6" s="64"/>
      <c r="CU6" s="64"/>
      <c r="CV6" s="64"/>
      <c r="CW6" s="64"/>
      <c r="CX6" s="64"/>
      <c r="CY6" s="61" t="s">
        <v>122</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193.2</v>
      </c>
      <c r="DL6" s="64">
        <f t="shared" ref="DL6:DT6" si="9">IF(DL8="-",NA(),DL8)</f>
        <v>204.1</v>
      </c>
      <c r="DM6" s="64">
        <f t="shared" si="9"/>
        <v>200</v>
      </c>
      <c r="DN6" s="64">
        <f t="shared" si="9"/>
        <v>204.1</v>
      </c>
      <c r="DO6" s="64">
        <f t="shared" si="9"/>
        <v>139.69999999999999</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123</v>
      </c>
      <c r="B7" s="60">
        <f t="shared" ref="B7:X7" si="10">B8</f>
        <v>2020</v>
      </c>
      <c r="C7" s="60">
        <f t="shared" si="10"/>
        <v>232068</v>
      </c>
      <c r="D7" s="60">
        <f t="shared" si="10"/>
        <v>47</v>
      </c>
      <c r="E7" s="60">
        <f t="shared" si="10"/>
        <v>14</v>
      </c>
      <c r="F7" s="60">
        <f t="shared" si="10"/>
        <v>0</v>
      </c>
      <c r="G7" s="60">
        <f t="shared" si="10"/>
        <v>2</v>
      </c>
      <c r="H7" s="60" t="str">
        <f t="shared" si="10"/>
        <v>愛知県　春日井市</v>
      </c>
      <c r="I7" s="60" t="str">
        <f t="shared" si="10"/>
        <v>勝川駅南口立体駐車場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18</v>
      </c>
      <c r="S7" s="62" t="str">
        <f t="shared" si="10"/>
        <v>駅</v>
      </c>
      <c r="T7" s="62" t="str">
        <f t="shared" si="10"/>
        <v>無</v>
      </c>
      <c r="U7" s="63">
        <f t="shared" si="10"/>
        <v>3006</v>
      </c>
      <c r="V7" s="63">
        <f t="shared" si="10"/>
        <v>73</v>
      </c>
      <c r="W7" s="63">
        <f t="shared" si="10"/>
        <v>300</v>
      </c>
      <c r="X7" s="62" t="str">
        <f t="shared" si="10"/>
        <v>代行制</v>
      </c>
      <c r="Y7" s="64">
        <f>Y8</f>
        <v>100</v>
      </c>
      <c r="Z7" s="64">
        <f t="shared" ref="Z7:AH7" si="11">Z8</f>
        <v>100</v>
      </c>
      <c r="AA7" s="64">
        <f t="shared" si="11"/>
        <v>100</v>
      </c>
      <c r="AB7" s="64">
        <f t="shared" si="11"/>
        <v>100</v>
      </c>
      <c r="AC7" s="64">
        <f t="shared" si="11"/>
        <v>135.80000000000001</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0</v>
      </c>
      <c r="BG7" s="64">
        <f t="shared" ref="BG7:BO7" si="14">BG8</f>
        <v>0</v>
      </c>
      <c r="BH7" s="64">
        <f t="shared" si="14"/>
        <v>0</v>
      </c>
      <c r="BI7" s="64">
        <f t="shared" si="14"/>
        <v>0</v>
      </c>
      <c r="BJ7" s="64">
        <f t="shared" si="14"/>
        <v>-5.5</v>
      </c>
      <c r="BK7" s="64">
        <f t="shared" si="14"/>
        <v>27.9</v>
      </c>
      <c r="BL7" s="64">
        <f t="shared" si="14"/>
        <v>30.9</v>
      </c>
      <c r="BM7" s="64">
        <f t="shared" si="14"/>
        <v>32.4</v>
      </c>
      <c r="BN7" s="64">
        <f t="shared" si="14"/>
        <v>13.1</v>
      </c>
      <c r="BO7" s="64">
        <f t="shared" si="14"/>
        <v>-0.7</v>
      </c>
      <c r="BP7" s="61"/>
      <c r="BQ7" s="65">
        <f>BQ8</f>
        <v>0</v>
      </c>
      <c r="BR7" s="65">
        <f t="shared" ref="BR7:BZ7" si="15">BR8</f>
        <v>0</v>
      </c>
      <c r="BS7" s="65">
        <f t="shared" si="15"/>
        <v>0</v>
      </c>
      <c r="BT7" s="65">
        <f t="shared" si="15"/>
        <v>0</v>
      </c>
      <c r="BU7" s="65">
        <f t="shared" si="15"/>
        <v>4636</v>
      </c>
      <c r="BV7" s="65">
        <f t="shared" si="15"/>
        <v>19504</v>
      </c>
      <c r="BW7" s="65">
        <f t="shared" si="15"/>
        <v>18068</v>
      </c>
      <c r="BX7" s="65">
        <f t="shared" si="15"/>
        <v>25902</v>
      </c>
      <c r="BY7" s="65">
        <f t="shared" si="15"/>
        <v>23067</v>
      </c>
      <c r="BZ7" s="65">
        <f t="shared" si="15"/>
        <v>4197</v>
      </c>
      <c r="CA7" s="63"/>
      <c r="CB7" s="64" t="s">
        <v>124</v>
      </c>
      <c r="CC7" s="64" t="s">
        <v>124</v>
      </c>
      <c r="CD7" s="64" t="s">
        <v>124</v>
      </c>
      <c r="CE7" s="64" t="s">
        <v>124</v>
      </c>
      <c r="CF7" s="64" t="s">
        <v>124</v>
      </c>
      <c r="CG7" s="64" t="s">
        <v>124</v>
      </c>
      <c r="CH7" s="64" t="s">
        <v>124</v>
      </c>
      <c r="CI7" s="64" t="s">
        <v>124</v>
      </c>
      <c r="CJ7" s="64" t="s">
        <v>124</v>
      </c>
      <c r="CK7" s="64" t="s">
        <v>122</v>
      </c>
      <c r="CL7" s="61"/>
      <c r="CM7" s="63">
        <f>CM8</f>
        <v>354765</v>
      </c>
      <c r="CN7" s="63">
        <f>CN8</f>
        <v>0</v>
      </c>
      <c r="CO7" s="64" t="s">
        <v>124</v>
      </c>
      <c r="CP7" s="64" t="s">
        <v>124</v>
      </c>
      <c r="CQ7" s="64" t="s">
        <v>124</v>
      </c>
      <c r="CR7" s="64" t="s">
        <v>124</v>
      </c>
      <c r="CS7" s="64" t="s">
        <v>124</v>
      </c>
      <c r="CT7" s="64" t="s">
        <v>124</v>
      </c>
      <c r="CU7" s="64" t="s">
        <v>124</v>
      </c>
      <c r="CV7" s="64" t="s">
        <v>124</v>
      </c>
      <c r="CW7" s="64" t="s">
        <v>124</v>
      </c>
      <c r="CX7" s="64" t="s">
        <v>122</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193.2</v>
      </c>
      <c r="DL7" s="64">
        <f t="shared" ref="DL7:DT7" si="17">DL8</f>
        <v>204.1</v>
      </c>
      <c r="DM7" s="64">
        <f t="shared" si="17"/>
        <v>200</v>
      </c>
      <c r="DN7" s="64">
        <f t="shared" si="17"/>
        <v>204.1</v>
      </c>
      <c r="DO7" s="64">
        <f t="shared" si="17"/>
        <v>139.69999999999999</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232068</v>
      </c>
      <c r="D8" s="67">
        <v>47</v>
      </c>
      <c r="E8" s="67">
        <v>14</v>
      </c>
      <c r="F8" s="67">
        <v>0</v>
      </c>
      <c r="G8" s="67">
        <v>2</v>
      </c>
      <c r="H8" s="67" t="s">
        <v>125</v>
      </c>
      <c r="I8" s="67" t="s">
        <v>126</v>
      </c>
      <c r="J8" s="67" t="s">
        <v>127</v>
      </c>
      <c r="K8" s="67" t="s">
        <v>128</v>
      </c>
      <c r="L8" s="67" t="s">
        <v>129</v>
      </c>
      <c r="M8" s="67" t="s">
        <v>130</v>
      </c>
      <c r="N8" s="67" t="s">
        <v>131</v>
      </c>
      <c r="O8" s="68" t="s">
        <v>132</v>
      </c>
      <c r="P8" s="69" t="s">
        <v>133</v>
      </c>
      <c r="Q8" s="69" t="s">
        <v>134</v>
      </c>
      <c r="R8" s="70">
        <v>18</v>
      </c>
      <c r="S8" s="69" t="s">
        <v>135</v>
      </c>
      <c r="T8" s="69" t="s">
        <v>136</v>
      </c>
      <c r="U8" s="70">
        <v>3006</v>
      </c>
      <c r="V8" s="70">
        <v>73</v>
      </c>
      <c r="W8" s="70">
        <v>300</v>
      </c>
      <c r="X8" s="69" t="s">
        <v>137</v>
      </c>
      <c r="Y8" s="71">
        <v>100</v>
      </c>
      <c r="Z8" s="71">
        <v>100</v>
      </c>
      <c r="AA8" s="71">
        <v>100</v>
      </c>
      <c r="AB8" s="71">
        <v>100</v>
      </c>
      <c r="AC8" s="71">
        <v>135.80000000000001</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0</v>
      </c>
      <c r="BG8" s="71">
        <v>0</v>
      </c>
      <c r="BH8" s="71">
        <v>0</v>
      </c>
      <c r="BI8" s="71">
        <v>0</v>
      </c>
      <c r="BJ8" s="71">
        <v>-5.5</v>
      </c>
      <c r="BK8" s="71">
        <v>27.9</v>
      </c>
      <c r="BL8" s="71">
        <v>30.9</v>
      </c>
      <c r="BM8" s="71">
        <v>32.4</v>
      </c>
      <c r="BN8" s="71">
        <v>13.1</v>
      </c>
      <c r="BO8" s="71">
        <v>-0.7</v>
      </c>
      <c r="BP8" s="68">
        <v>-65.900000000000006</v>
      </c>
      <c r="BQ8" s="72">
        <v>0</v>
      </c>
      <c r="BR8" s="72">
        <v>0</v>
      </c>
      <c r="BS8" s="72">
        <v>0</v>
      </c>
      <c r="BT8" s="73">
        <v>0</v>
      </c>
      <c r="BU8" s="73">
        <v>4636</v>
      </c>
      <c r="BV8" s="72">
        <v>19504</v>
      </c>
      <c r="BW8" s="72">
        <v>18068</v>
      </c>
      <c r="BX8" s="72">
        <v>25902</v>
      </c>
      <c r="BY8" s="72">
        <v>23067</v>
      </c>
      <c r="BZ8" s="72">
        <v>4197</v>
      </c>
      <c r="CA8" s="70">
        <v>3932</v>
      </c>
      <c r="CB8" s="71" t="s">
        <v>129</v>
      </c>
      <c r="CC8" s="71" t="s">
        <v>129</v>
      </c>
      <c r="CD8" s="71" t="s">
        <v>129</v>
      </c>
      <c r="CE8" s="71" t="s">
        <v>129</v>
      </c>
      <c r="CF8" s="71" t="s">
        <v>129</v>
      </c>
      <c r="CG8" s="71" t="s">
        <v>129</v>
      </c>
      <c r="CH8" s="71" t="s">
        <v>129</v>
      </c>
      <c r="CI8" s="71" t="s">
        <v>129</v>
      </c>
      <c r="CJ8" s="71" t="s">
        <v>129</v>
      </c>
      <c r="CK8" s="71" t="s">
        <v>129</v>
      </c>
      <c r="CL8" s="68" t="s">
        <v>129</v>
      </c>
      <c r="CM8" s="70">
        <v>354765</v>
      </c>
      <c r="CN8" s="70">
        <v>0</v>
      </c>
      <c r="CO8" s="71" t="s">
        <v>129</v>
      </c>
      <c r="CP8" s="71" t="s">
        <v>129</v>
      </c>
      <c r="CQ8" s="71" t="s">
        <v>129</v>
      </c>
      <c r="CR8" s="71" t="s">
        <v>129</v>
      </c>
      <c r="CS8" s="71" t="s">
        <v>129</v>
      </c>
      <c r="CT8" s="71" t="s">
        <v>129</v>
      </c>
      <c r="CU8" s="71" t="s">
        <v>129</v>
      </c>
      <c r="CV8" s="71" t="s">
        <v>129</v>
      </c>
      <c r="CW8" s="71" t="s">
        <v>129</v>
      </c>
      <c r="CX8" s="71" t="s">
        <v>129</v>
      </c>
      <c r="CY8" s="68" t="s">
        <v>129</v>
      </c>
      <c r="CZ8" s="71">
        <v>0</v>
      </c>
      <c r="DA8" s="71">
        <v>0</v>
      </c>
      <c r="DB8" s="71">
        <v>0</v>
      </c>
      <c r="DC8" s="71">
        <v>0</v>
      </c>
      <c r="DD8" s="71">
        <v>0</v>
      </c>
      <c r="DE8" s="71">
        <v>283.7</v>
      </c>
      <c r="DF8" s="71">
        <v>263.39999999999998</v>
      </c>
      <c r="DG8" s="71">
        <v>178.3</v>
      </c>
      <c r="DH8" s="71">
        <v>1310.7</v>
      </c>
      <c r="DI8" s="71">
        <v>110.8</v>
      </c>
      <c r="DJ8" s="68">
        <v>183.4</v>
      </c>
      <c r="DK8" s="71">
        <v>193.2</v>
      </c>
      <c r="DL8" s="71">
        <v>204.1</v>
      </c>
      <c r="DM8" s="71">
        <v>200</v>
      </c>
      <c r="DN8" s="71">
        <v>204.1</v>
      </c>
      <c r="DO8" s="71">
        <v>139.69999999999999</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2022-01-25T08:05:42Z</cp:lastPrinted>
  <dcterms:created xsi:type="dcterms:W3CDTF">2021-12-17T06:03:44Z</dcterms:created>
  <dcterms:modified xsi:type="dcterms:W3CDTF">2022-02-01T01:07:39Z</dcterms:modified>
  <cp:category/>
</cp:coreProperties>
</file>