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y5Pnxn6pAjmIJ/a6Derxvye8t13xFugmxwH7Dxthc12OluzBPsnHVTBAZMllDwD2pTvKQZM9VpYr7TLyacaJOQ==" workbookSaltValue="ttr1cg3KptSTG/SsmH3A2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AT10" i="4"/>
  <c r="AL10" i="4"/>
  <c r="AD10" i="4"/>
  <c r="B10" i="4"/>
  <c r="P8" i="4"/>
  <c r="I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<sst xmlns="http://schemas.openxmlformats.org/spreadsheetml/2006/main" count="299" uniqueCount="118">
  <si>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</si>
  <si>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</si>
  <si>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</si>
  <si>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</si>
  <si>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</si>
  <si>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</si>
  <si>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</si>
  <si>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</si>
  <si>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</si>
  <si>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</si>
  <si>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</si>
  <si>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</si>
  <si>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</si>
  <si>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</si>
  <si>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</si>
  <si>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</si>
  <si>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</si>
  <si>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</si>
  <si>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</si>
  <si>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</si>
  <si>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</si>
  <si>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</si>
  <si>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</si>
  <si>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</si>
  <si>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</si>
  <si>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</si>
  <si>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</si>
  <si>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</si>
  <si>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</si>
  <si>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</si>
  <si>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</si>
  <si>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</si>
  <si>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</si>
  <si>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</si>
  <si>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</si>
  <si>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</si>
  <si>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</si>
  <si>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</si>
  <si>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</si>
  <si>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</si>
  <si>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</si>
  <si>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</si>
  <si>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</si>
  <si>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</si>
  <si>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</si>
  <si>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</si>
  <si>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</si>
  <si>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</si>
  <si>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</si>
  <si>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</si>
  <si>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</si>
  <si>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</si>
  <si>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</si>
  <si>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</si>
  <si>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</si>
  <si>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</si>
  <si>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</si>
  <si>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</si>
  <si>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</si>
  <si>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</si>
  <si>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</si>
  <si>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</si>
  <si>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</si>
  <si>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</si>
  <si>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</si>
  <si>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</si>
  <si>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</si>
  <si>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</si>
  <si>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</si>
  <si>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</si>
  <si>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</si>
  <si>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</si>
  <si>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</si>
  <si>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</si>
  <si>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</si>
  <si>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</si>
  <si>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</si>
  <si>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</si>
  <si>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</si>
  <si>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</si>
  <si>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</si>
  <si>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</si>
  <si>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</si>
  <si>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</si>
  <si>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</si>
  <si>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</si>
  <si>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</si>
  <si>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</si>
  <si>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</si>
  <si>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</si>
  <si>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</si>
  <si>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</si>
  <si>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</si>
  <si>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</si>
  <si>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</si>
  <si>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</si>
  <si>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</si>
  <si>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</si>
  <si>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</si>
  <si>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</si>
  <si>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</si>
  <si>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</si>
  <si>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</si>
  <si>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</si>
  <si>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</si>
  <si>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</si>
  <si>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</si>
  <si>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</si>
  <si>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</si>
  <si>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</si>
  <si>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</si>
  <si>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</si>
  <si>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</si>
  <si>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</si>
  <si>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</si>
  <si>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　有形固定資産減価償却率
　既存施設の償却が進み増加したが、本市は未だ下水道整備区域の拡張をしており、新しい資産も多いことが平均を下回った要因と考えられる。
②　管渠老朽化率
　耐用年数を超えた管渠がないため0%となっているが、公共下水道事業と合わせ計画的な更新の検討が必要である。
③　管渠改善率
　管渠布設延長は下水道整備区域の拡張により伸びたが、修繕等の実績がなかっため、0%となった。
</t>
    <phoneticPr fontId="4"/>
  </si>
  <si>
    <t>①　経常収支比率
　処理区域拡大により下水道使用料収入は増加したが、一般会計繰出金の収入もあることが、平均を上回る要因と考えられるため、更なる収入確保と経費削減を図る必要がある。
②　累積欠損金比率
　0%であり今後も0%を維持するよう努める。
③　流動比率
　工事等の期末の未払金が昨年度より多かったことが主な要因で減少。平均を上回るものの本市は未だ下水道整備区域の拡張をしており、建設費財源を起債で調達していることが100%を下回る要因と考えられる。使用料収入の増額など現金収入の更なる確保が必要である。
④　企業債残高対事業規模比率
　本市は未だ下水道整備区域の拡張をしており、建設費財源を起債で調達していることが平均を上回った要因と考えられる。下水道接続率向上などを図り使用料収入を増額させる必要がある。
⑤　経費回収率
　汚水処理費に対し総務省基準外に当たる一般会計からの繰出金を財源としなかったため100%となった。今後とも一層使用料収入の確保と経費削減を図る必要がある。
⑥　汚水処理原価
　平均より良好な状況は、未だ下水整備区域の拡張をしており、有収水量が伸びていることが要因と考えられるが、前年度より汚水処理費が増加しているため、下水道接続率向上などを図り使用料収入も増額させる必要がある。
⑦　施設利用率
　処理場を所有していないため数値が出ていない。
⑧　水洗化率
　処理区域人口の増加幅が水洗化人口の増加幅より大きかったため、減少した。下水道整備済区域の接続率が向上するよう、市民や企業に働きかける必要がある。</t>
    <rPh sb="10" eb="12">
      <t>ショリ</t>
    </rPh>
    <rPh sb="12" eb="14">
      <t>クイキ</t>
    </rPh>
    <rPh sb="14" eb="16">
      <t>カクダイ</t>
    </rPh>
    <rPh sb="19" eb="22">
      <t>ゲスイドウ</t>
    </rPh>
    <rPh sb="22" eb="25">
      <t>シヨウリョウ</t>
    </rPh>
    <rPh sb="25" eb="27">
      <t>シュウニュウ</t>
    </rPh>
    <rPh sb="28" eb="30">
      <t>ゾウカ</t>
    </rPh>
    <rPh sb="57" eb="59">
      <t>ヨウイン</t>
    </rPh>
    <rPh sb="60" eb="61">
      <t>カンガ</t>
    </rPh>
    <rPh sb="131" eb="133">
      <t>コウジ</t>
    </rPh>
    <rPh sb="133" eb="134">
      <t>トウ</t>
    </rPh>
    <rPh sb="135" eb="137">
      <t>キマツ</t>
    </rPh>
    <rPh sb="138" eb="141">
      <t>ミバライキン</t>
    </rPh>
    <rPh sb="142" eb="145">
      <t>サクネンド</t>
    </rPh>
    <rPh sb="147" eb="148">
      <t>オオ</t>
    </rPh>
    <rPh sb="154" eb="155">
      <t>オモ</t>
    </rPh>
    <rPh sb="156" eb="158">
      <t>ヨウイン</t>
    </rPh>
    <rPh sb="159" eb="161">
      <t>ゲンショウ</t>
    </rPh>
    <rPh sb="313" eb="315">
      <t>ウワマワ</t>
    </rPh>
    <rPh sb="504" eb="507">
      <t>ゼンネンド</t>
    </rPh>
    <rPh sb="509" eb="511">
      <t>オスイ</t>
    </rPh>
    <rPh sb="511" eb="513">
      <t>ショリ</t>
    </rPh>
    <rPh sb="513" eb="514">
      <t>ヒ</t>
    </rPh>
    <rPh sb="515" eb="517">
      <t>ゾウカ</t>
    </rPh>
    <rPh sb="595" eb="597">
      <t>ショリ</t>
    </rPh>
    <rPh sb="597" eb="599">
      <t>クイキ</t>
    </rPh>
    <rPh sb="599" eb="601">
      <t>ジンコウ</t>
    </rPh>
    <rPh sb="602" eb="604">
      <t>ゾウカ</t>
    </rPh>
    <rPh sb="604" eb="605">
      <t>ハバ</t>
    </rPh>
    <rPh sb="606" eb="609">
      <t>スイセンカ</t>
    </rPh>
    <rPh sb="609" eb="611">
      <t>ジンコウ</t>
    </rPh>
    <rPh sb="612" eb="614">
      <t>ゾウカ</t>
    </rPh>
    <rPh sb="614" eb="615">
      <t>ハバ</t>
    </rPh>
    <rPh sb="617" eb="618">
      <t>オオ</t>
    </rPh>
    <rPh sb="625" eb="627">
      <t>ゲンショウ</t>
    </rPh>
    <rPh sb="630" eb="633">
      <t>ゲスイドウ</t>
    </rPh>
    <rPh sb="633" eb="635">
      <t>セイビ</t>
    </rPh>
    <rPh sb="635" eb="636">
      <t>スミ</t>
    </rPh>
    <rPh sb="636" eb="638">
      <t>クイキ</t>
    </rPh>
    <rPh sb="639" eb="641">
      <t>セツゾク</t>
    </rPh>
    <rPh sb="641" eb="642">
      <t>リツ</t>
    </rPh>
    <rPh sb="643" eb="645">
      <t>コウジョウ</t>
    </rPh>
    <rPh sb="650" eb="652">
      <t>シミン</t>
    </rPh>
    <rPh sb="653" eb="655">
      <t>キギョウ</t>
    </rPh>
    <rPh sb="656" eb="657">
      <t>ハタラ</t>
    </rPh>
    <rPh sb="661" eb="663">
      <t>ヒツヨウ</t>
    </rPh>
    <phoneticPr fontId="4"/>
  </si>
  <si>
    <t>　経営の健全性・効率性については、経常黒字が続き、経費回収率が平均値を上回っているが、引き続き収益の増加と費用の抑制に努める必要がある。特に収入の根幹となる下水道使用料については、人口減少や節水機器の普及等の要因により、減少に転じることが想定されるため、適正な使用料単価及び使用料体系を定期的に検証する必要がある。
　また、施設面においては平成28年度に策定し、令和３年度に改訂したストックマネジメント計画に基づき、施設の点検・調査、修繕・改築を効果的に進めていく。
　なお、経営戦略については令和２年度に策定及び公表を行った。また、令和７年度に見直す予定。</t>
    <rPh sb="35" eb="3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</si>
</sst>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9F-497F-9796-98D3D2A92D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7B9F-497F-9796-98D3D2A92D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3B-4BB3-805F-9C46D86FBB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403B-4BB3-805F-9C46D86FBB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89.87</c:v>
                </c:pt>
                <c:pt idx="4">
                  <c:v>85.37</c:v>
                </c:pt>
              </c:numCache>
            </c:numRef>
          </c:val>
          <c:extLst>
            <c:ext xmlns:c16="http://schemas.microsoft.com/office/drawing/2014/chart" uri="{C3380CC4-5D6E-409C-BE32-E72D297353CC}">
              <c16:uniqueId val="{00000000-CD34-4926-A1C9-CEB275B77A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CD34-4926-A1C9-CEB275B77A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103.57</c:v>
                </c:pt>
                <c:pt idx="4">
                  <c:v>120.09</c:v>
                </c:pt>
              </c:numCache>
            </c:numRef>
          </c:val>
          <c:extLst>
            <c:ext xmlns:c16="http://schemas.microsoft.com/office/drawing/2014/chart" uri="{C3380CC4-5D6E-409C-BE32-E72D297353CC}">
              <c16:uniqueId val="{00000000-EE43-4FBD-AD25-174B1C3361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EE43-4FBD-AD25-174B1C3361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2.09</c:v>
                </c:pt>
                <c:pt idx="4">
                  <c:v>3.86</c:v>
                </c:pt>
              </c:numCache>
            </c:numRef>
          </c:val>
          <c:extLst>
            <c:ext xmlns:c16="http://schemas.microsoft.com/office/drawing/2014/chart" uri="{C3380CC4-5D6E-409C-BE32-E72D297353CC}">
              <c16:uniqueId val="{00000000-2152-4F4B-80AC-F1B06811F5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2152-4F4B-80AC-F1B06811F5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81-485F-A861-968ACBBDFA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1D81-485F-A861-968ACBBDFA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68-421A-8383-F0B7391094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B468-421A-8383-F0B7391094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82.05</c:v>
                </c:pt>
                <c:pt idx="4">
                  <c:v>69.67</c:v>
                </c:pt>
              </c:numCache>
            </c:numRef>
          </c:val>
          <c:extLst>
            <c:ext xmlns:c16="http://schemas.microsoft.com/office/drawing/2014/chart" uri="{C3380CC4-5D6E-409C-BE32-E72D297353CC}">
              <c16:uniqueId val="{00000000-8FE6-475C-B1FD-34769B213F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8FE6-475C-B1FD-34769B213F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1086.81</c:v>
                </c:pt>
                <c:pt idx="4">
                  <c:v>1725.25</c:v>
                </c:pt>
              </c:numCache>
            </c:numRef>
          </c:val>
          <c:extLst>
            <c:ext xmlns:c16="http://schemas.microsoft.com/office/drawing/2014/chart" uri="{C3380CC4-5D6E-409C-BE32-E72D297353CC}">
              <c16:uniqueId val="{00000000-F01D-411C-80F7-84092794D5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F01D-411C-80F7-84092794D5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0C36-48A3-9A4E-24127F1DD4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0C36-48A3-9A4E-24127F1DD4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153.53</c:v>
                </c:pt>
                <c:pt idx="4">
                  <c:v>161.87</c:v>
                </c:pt>
              </c:numCache>
            </c:numRef>
          </c:val>
          <c:extLst>
            <c:ext xmlns:c16="http://schemas.microsoft.com/office/drawing/2014/chart" uri="{C3380CC4-5D6E-409C-BE32-E72D297353CC}">
              <c16:uniqueId val="{00000000-CC31-4D32-AEEB-AD186AF0C7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CC31-4D32-AEEB-AD186AF0C7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豊川市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186783</v>
      </c>
      <c r="AM8" s="75"/>
      <c r="AN8" s="75"/>
      <c r="AO8" s="75"/>
      <c r="AP8" s="75"/>
      <c r="AQ8" s="75"/>
      <c r="AR8" s="75"/>
      <c r="AS8" s="75"/>
      <c r="AT8" s="74">
        <f>データ!T6</f>
        <v>161.13999999999999</v>
      </c>
      <c r="AU8" s="74"/>
      <c r="AV8" s="74"/>
      <c r="AW8" s="74"/>
      <c r="AX8" s="74"/>
      <c r="AY8" s="74"/>
      <c r="AZ8" s="74"/>
      <c r="BA8" s="74"/>
      <c r="BB8" s="74">
        <f>データ!U6</f>
        <v>1159.1300000000001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49.77</v>
      </c>
      <c r="J10" s="74"/>
      <c r="K10" s="74"/>
      <c r="L10" s="74"/>
      <c r="M10" s="74"/>
      <c r="N10" s="74"/>
      <c r="O10" s="74"/>
      <c r="P10" s="74">
        <f>データ!P6</f>
        <v>3.94</v>
      </c>
      <c r="Q10" s="74"/>
      <c r="R10" s="74"/>
      <c r="S10" s="74"/>
      <c r="T10" s="74"/>
      <c r="U10" s="74"/>
      <c r="V10" s="74"/>
      <c r="W10" s="74">
        <f>データ!Q6</f>
        <v>89.92</v>
      </c>
      <c r="X10" s="74"/>
      <c r="Y10" s="74"/>
      <c r="Z10" s="74"/>
      <c r="AA10" s="74"/>
      <c r="AB10" s="74"/>
      <c r="AC10" s="74"/>
      <c r="AD10" s="75">
        <f>データ!R6</f>
        <v>1991</v>
      </c>
      <c r="AE10" s="75"/>
      <c r="AF10" s="75"/>
      <c r="AG10" s="75"/>
      <c r="AH10" s="75"/>
      <c r="AI10" s="75"/>
      <c r="AJ10" s="75"/>
      <c r="AK10" s="2"/>
      <c r="AL10" s="75">
        <f>データ!V6</f>
        <v>7349</v>
      </c>
      <c r="AM10" s="75"/>
      <c r="AN10" s="75"/>
      <c r="AO10" s="75"/>
      <c r="AP10" s="75"/>
      <c r="AQ10" s="75"/>
      <c r="AR10" s="75"/>
      <c r="AS10" s="75"/>
      <c r="AT10" s="74">
        <f>データ!W6</f>
        <v>2.36</v>
      </c>
      <c r="AU10" s="74"/>
      <c r="AV10" s="74"/>
      <c r="AW10" s="74"/>
      <c r="AX10" s="74"/>
      <c r="AY10" s="74"/>
      <c r="AZ10" s="74"/>
      <c r="BA10" s="74"/>
      <c r="BB10" s="74">
        <f>データ!X6</f>
        <v>3113.98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nOkWW2fd6JokHtWXyuGJEYqMmum5ha4uxBd5p4Trwy1nrZ8ONNRnN1cweq46UjUJu8bvtQe3mNHlxdCKM9JHMw==" saltValue="LgiCBv8Ok6cj7fI6JlRS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232076</v>
      </c>
      <c r="D6" s="33">
        <f t="shared" si="3"/>
        <v>46</v>
      </c>
      <c r="E6" s="33">
        <f t="shared" si="3"/>
        <v>17</v>
      </c>
      <c r="F6" s="33">
        <f t="shared" si="3"/>
        <v>4</v>
      </c>
      <c r="G6" s="33">
        <f t="shared" si="3"/>
        <v>0</v>
      </c>
      <c r="H6" s="33" t="str">
        <f t="shared" si="3"/>
        <v>愛知県　豊川市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49.77</v>
      </c>
      <c r="P6" s="34">
        <f t="shared" si="3"/>
        <v>3.94</v>
      </c>
      <c r="Q6" s="34">
        <f t="shared" si="3"/>
        <v>89.92</v>
      </c>
      <c r="R6" s="34">
        <f t="shared" si="3"/>
        <v>1991</v>
      </c>
      <c r="S6" s="34">
        <f t="shared" si="3"/>
        <v>186783</v>
      </c>
      <c r="T6" s="34">
        <f t="shared" si="3"/>
        <v>161.13999999999999</v>
      </c>
      <c r="U6" s="34">
        <f t="shared" si="3"/>
        <v>1159.1300000000001</v>
      </c>
      <c r="V6" s="34">
        <f t="shared" si="3"/>
        <v>7349</v>
      </c>
      <c r="W6" s="34">
        <f t="shared" si="3"/>
        <v>2.36</v>
      </c>
      <c r="X6" s="34">
        <f t="shared" si="3"/>
        <v>3113.98</v>
      </c>
      <c r="Y6" s="35" t="str">
        <f>IF(Y7="",NA(),Y7)</f>
        <v>-</v>
      </c>
      <c r="Z6" s="35" t="str">
        <f t="shared" ref="Z6:AH6" si="4">IF(Z7="",NA(),Z7)</f>
        <v>-</v>
      </c>
      <c r="AA6" s="35" t="str">
        <f t="shared" si="4"/>
        <v>-</v>
      </c>
      <c r="AB6" s="35">
        <f t="shared" si="4"/>
        <v>103.57</v>
      </c>
      <c r="AC6" s="35">
        <f t="shared" si="4"/>
        <v>120.09</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82.05</v>
      </c>
      <c r="AY6" s="35">
        <f t="shared" si="6"/>
        <v>69.67</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1086.81</v>
      </c>
      <c r="BJ6" s="35">
        <f t="shared" si="7"/>
        <v>1725.25</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153.53</v>
      </c>
      <c r="CF6" s="35">
        <f t="shared" si="9"/>
        <v>161.87</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89.87</v>
      </c>
      <c r="DB6" s="35">
        <f t="shared" si="11"/>
        <v>85.37</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2.09</v>
      </c>
      <c r="DM6" s="35">
        <f t="shared" si="12"/>
        <v>3.86</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232076</v>
      </c>
      <c r="D7" s="37">
        <v>46</v>
      </c>
      <c r="E7" s="37">
        <v>17</v>
      </c>
      <c r="F7" s="37">
        <v>4</v>
      </c>
      <c r="G7" s="37">
        <v>0</v>
      </c>
      <c r="H7" s="37" t="s">
        <v>96</v>
      </c>
      <c r="I7" s="37" t="s">
        <v>97</v>
      </c>
      <c r="J7" s="37" t="s">
        <v>98</v>
      </c>
      <c r="K7" s="37" t="s">
        <v>99</v>
      </c>
      <c r="L7" s="37" t="s">
        <v>100</v>
      </c>
      <c r="M7" s="37" t="s">
        <v>101</v>
      </c>
      <c r="N7" s="38" t="s">
        <v>102</v>
      </c>
      <c r="O7" s="38">
        <v>49.77</v>
      </c>
      <c r="P7" s="38">
        <v>3.94</v>
      </c>
      <c r="Q7" s="38">
        <v>89.92</v>
      </c>
      <c r="R7" s="38">
        <v>1991</v>
      </c>
      <c r="S7" s="38">
        <v>186783</v>
      </c>
      <c r="T7" s="38">
        <v>161.13999999999999</v>
      </c>
      <c r="U7" s="38">
        <v>1159.1300000000001</v>
      </c>
      <c r="V7" s="38">
        <v>7349</v>
      </c>
      <c r="W7" s="38">
        <v>2.36</v>
      </c>
      <c r="X7" s="38">
        <v>3113.98</v>
      </c>
      <c r="Y7" s="38" t="s">
        <v>102</v>
      </c>
      <c r="Z7" s="38" t="s">
        <v>102</v>
      </c>
      <c r="AA7" s="38" t="s">
        <v>102</v>
      </c>
      <c r="AB7" s="38">
        <v>103.57</v>
      </c>
      <c r="AC7" s="38">
        <v>120.09</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82.05</v>
      </c>
      <c r="AY7" s="38">
        <v>69.67</v>
      </c>
      <c r="AZ7" s="38" t="s">
        <v>102</v>
      </c>
      <c r="BA7" s="38" t="s">
        <v>102</v>
      </c>
      <c r="BB7" s="38" t="s">
        <v>102</v>
      </c>
      <c r="BC7" s="38">
        <v>47.72</v>
      </c>
      <c r="BD7" s="38">
        <v>44.24</v>
      </c>
      <c r="BE7" s="38">
        <v>45.34</v>
      </c>
      <c r="BF7" s="38" t="s">
        <v>102</v>
      </c>
      <c r="BG7" s="38" t="s">
        <v>102</v>
      </c>
      <c r="BH7" s="38" t="s">
        <v>102</v>
      </c>
      <c r="BI7" s="38">
        <v>1086.81</v>
      </c>
      <c r="BJ7" s="38">
        <v>1725.25</v>
      </c>
      <c r="BK7" s="38" t="s">
        <v>102</v>
      </c>
      <c r="BL7" s="38" t="s">
        <v>102</v>
      </c>
      <c r="BM7" s="38" t="s">
        <v>102</v>
      </c>
      <c r="BN7" s="38">
        <v>1206.79</v>
      </c>
      <c r="BO7" s="38">
        <v>1258.43</v>
      </c>
      <c r="BP7" s="38">
        <v>1260.21</v>
      </c>
      <c r="BQ7" s="38" t="s">
        <v>102</v>
      </c>
      <c r="BR7" s="38" t="s">
        <v>102</v>
      </c>
      <c r="BS7" s="38" t="s">
        <v>102</v>
      </c>
      <c r="BT7" s="38">
        <v>100</v>
      </c>
      <c r="BU7" s="38">
        <v>100</v>
      </c>
      <c r="BV7" s="38" t="s">
        <v>102</v>
      </c>
      <c r="BW7" s="38" t="s">
        <v>102</v>
      </c>
      <c r="BX7" s="38" t="s">
        <v>102</v>
      </c>
      <c r="BY7" s="38">
        <v>71.84</v>
      </c>
      <c r="BZ7" s="38">
        <v>73.36</v>
      </c>
      <c r="CA7" s="38">
        <v>75.290000000000006</v>
      </c>
      <c r="CB7" s="38" t="s">
        <v>102</v>
      </c>
      <c r="CC7" s="38" t="s">
        <v>102</v>
      </c>
      <c r="CD7" s="38" t="s">
        <v>102</v>
      </c>
      <c r="CE7" s="38">
        <v>153.53</v>
      </c>
      <c r="CF7" s="38">
        <v>161.87</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89.87</v>
      </c>
      <c r="DB7" s="38">
        <v>85.37</v>
      </c>
      <c r="DC7" s="38" t="s">
        <v>102</v>
      </c>
      <c r="DD7" s="38" t="s">
        <v>102</v>
      </c>
      <c r="DE7" s="38" t="s">
        <v>102</v>
      </c>
      <c r="DF7" s="38">
        <v>83.75</v>
      </c>
      <c r="DG7" s="38">
        <v>84.19</v>
      </c>
      <c r="DH7" s="38">
        <v>84.75</v>
      </c>
      <c r="DI7" s="38" t="s">
        <v>102</v>
      </c>
      <c r="DJ7" s="38" t="s">
        <v>102</v>
      </c>
      <c r="DK7" s="38" t="s">
        <v>102</v>
      </c>
      <c r="DL7" s="38">
        <v>2.09</v>
      </c>
      <c r="DM7" s="38">
        <v>3.86</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2022-01-12T06:23:14Z</cp:lastPrinted>
  <dcterms:created xsi:type="dcterms:W3CDTF">2021-12-03T07:25:00Z</dcterms:created>
  <dcterms:modified xsi:type="dcterms:W3CDTF">2022-01-27T08:33:36Z</dcterms:modified>
  <cp:category/>
</cp:coreProperties>
</file>