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G4B/Vl7NdbmsN1+cVGrn1k0eGBjW7u/0nsbdL2te170G/qE25YqGzk2JwID8KyA809vBrXxUp9cpoB6W/fpVDA==" workbookSaltValue="oxtXHNYiuHCnvX2GUoR/Bg==" workbookSpinCount="100000" lockStructure="1"/>
  <bookViews>
    <workbookView xWindow="-120" yWindow="-120" windowWidth="29040" windowHeight="1584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HJ53" i="4" s="1"/>
  <c r="BN7" i="5"/>
  <c r="BM7" i="5"/>
  <c r="FX53" i="4" s="1"/>
  <c r="BL7" i="5"/>
  <c r="BK7" i="5"/>
  <c r="EL53" i="4" s="1"/>
  <c r="BJ7" i="5"/>
  <c r="BI7" i="5"/>
  <c r="GQ52" i="4" s="1"/>
  <c r="BH7" i="5"/>
  <c r="BG7" i="5"/>
  <c r="FE52" i="4" s="1"/>
  <c r="BF7" i="5"/>
  <c r="BD7" i="5"/>
  <c r="BC7" i="5"/>
  <c r="BB7" i="5"/>
  <c r="BA7" i="5"/>
  <c r="AZ7" i="5"/>
  <c r="AY7" i="5"/>
  <c r="AX7" i="5"/>
  <c r="AW7" i="5"/>
  <c r="AV7" i="5"/>
  <c r="AU7" i="5"/>
  <c r="AS7" i="5"/>
  <c r="HJ32" i="4" s="1"/>
  <c r="AR7" i="5"/>
  <c r="AQ7" i="5"/>
  <c r="FX32" i="4" s="1"/>
  <c r="AP7" i="5"/>
  <c r="AO7" i="5"/>
  <c r="EL32" i="4" s="1"/>
  <c r="AN7" i="5"/>
  <c r="AM7" i="5"/>
  <c r="GQ31" i="4" s="1"/>
  <c r="AL7" i="5"/>
  <c r="AK7" i="5"/>
  <c r="FE31" i="4" s="1"/>
  <c r="AJ7" i="5"/>
  <c r="AH7" i="5"/>
  <c r="AG7" i="5"/>
  <c r="AF7" i="5"/>
  <c r="AE7" i="5"/>
  <c r="AD7" i="5"/>
  <c r="AC7" i="5"/>
  <c r="AB7" i="5"/>
  <c r="AA7" i="5"/>
  <c r="Z7" i="5"/>
  <c r="Y7" i="5"/>
  <c r="X7" i="5"/>
  <c r="W7" i="5"/>
  <c r="V7" i="5"/>
  <c r="U7" i="5"/>
  <c r="T7" i="5"/>
  <c r="JQ8" i="4" s="1"/>
  <c r="S7" i="5"/>
  <c r="R7" i="5"/>
  <c r="DU10" i="4" s="1"/>
  <c r="Q7" i="5"/>
  <c r="P7" i="5"/>
  <c r="O7" i="5"/>
  <c r="N7" i="5"/>
  <c r="FJ8" i="4" s="1"/>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FE53" i="4"/>
  <c r="CS53" i="4"/>
  <c r="BZ53" i="4"/>
  <c r="BG53" i="4"/>
  <c r="AN53" i="4"/>
  <c r="U53" i="4"/>
  <c r="MA52" i="4"/>
  <c r="LH52" i="4"/>
  <c r="KO52" i="4"/>
  <c r="JV52" i="4"/>
  <c r="JC52" i="4"/>
  <c r="HJ52" i="4"/>
  <c r="FX52" i="4"/>
  <c r="EL52" i="4"/>
  <c r="CS52" i="4"/>
  <c r="BZ52" i="4"/>
  <c r="BG52" i="4"/>
  <c r="AN52" i="4"/>
  <c r="U52" i="4"/>
  <c r="LH32" i="4"/>
  <c r="KO32" i="4"/>
  <c r="JV32" i="4"/>
  <c r="JC32" i="4"/>
  <c r="GQ32" i="4"/>
  <c r="FE32" i="4"/>
  <c r="CS32" i="4"/>
  <c r="BZ32" i="4"/>
  <c r="BG32" i="4"/>
  <c r="AN32" i="4"/>
  <c r="U32" i="4"/>
  <c r="MA31" i="4"/>
  <c r="LH31" i="4"/>
  <c r="KO31" i="4"/>
  <c r="JV31" i="4"/>
  <c r="JC31" i="4"/>
  <c r="HJ31" i="4"/>
  <c r="FX31" i="4"/>
  <c r="EL31" i="4"/>
  <c r="CS31" i="4"/>
  <c r="BZ31" i="4"/>
  <c r="BG31" i="4"/>
  <c r="AN31" i="4"/>
  <c r="U31" i="4"/>
  <c r="LJ10" i="4"/>
  <c r="JQ10" i="4"/>
  <c r="HX10" i="4"/>
  <c r="CF10" i="4"/>
  <c r="B10" i="4"/>
  <c r="LJ8" i="4"/>
  <c r="HX8" i="4"/>
  <c r="DU8" i="4"/>
  <c r="AQ8" i="4"/>
  <c r="B6" i="4"/>
  <c r="BZ76" i="4" l="1"/>
  <c r="MI76" i="4"/>
  <c r="HJ51" i="4"/>
  <c r="MA30" i="4"/>
  <c r="IT76" i="4"/>
  <c r="CS51" i="4"/>
  <c r="HJ30" i="4"/>
  <c r="CS30" i="4"/>
  <c r="MA51" i="4"/>
  <c r="C11" i="5"/>
  <c r="D11" i="5"/>
  <c r="E11" i="5"/>
  <c r="B11" i="5"/>
  <c r="BZ30" i="4" l="1"/>
  <c r="BK76" i="4"/>
  <c r="LH51" i="4"/>
  <c r="LT76" i="4"/>
  <c r="LH30" i="4"/>
  <c r="GQ51" i="4"/>
  <c r="IE76" i="4"/>
  <c r="BZ51" i="4"/>
  <c r="GQ30" i="4"/>
  <c r="BG30" i="4"/>
  <c r="KO51" i="4"/>
  <c r="BG51" i="4"/>
  <c r="AV76" i="4"/>
  <c r="HP76" i="4"/>
  <c r="LE76" i="4"/>
  <c r="FX51" i="4"/>
  <c r="KO30" i="4"/>
  <c r="FX30" i="4"/>
  <c r="KP76" i="4"/>
  <c r="HA76" i="4"/>
  <c r="AN51" i="4"/>
  <c r="FE30" i="4"/>
  <c r="AN30" i="4"/>
  <c r="FE51" i="4"/>
  <c r="AG76" i="4"/>
  <c r="JV51" i="4"/>
  <c r="JV30" i="4"/>
  <c r="R76" i="4"/>
  <c r="KA76" i="4"/>
  <c r="EL51" i="4"/>
  <c r="JC30" i="4"/>
  <c r="GL76" i="4"/>
  <c r="JC51" i="4"/>
  <c r="U51" i="4"/>
  <c r="EL30" i="4"/>
  <c r="U30"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<sst xmlns="http://schemas.openxmlformats.org/spreadsheetml/2006/main" count="278" uniqueCount="139">
  <si>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</si>
  <si>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</si>
  <si>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</si>
  <si>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</si>
  <si>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</si>
  <si>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</si>
  <si>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</si>
  <si>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</si>
  <si>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</si>
  <si>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</si>
  <si>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</si>
  <si>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</si>
  <si>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</si>
  <si>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</si>
  <si>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</si>
  <si>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</si>
  <si>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</si>
  <si>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</si>
  <si>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</si>
  <si>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</si>
  <si>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</si>
  <si>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</si>
  <si>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</si>
  <si>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</si>
  <si>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</si>
  <si>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</si>
  <si>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</si>
  <si>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</si>
  <si>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</si>
  <si>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</si>
  <si>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</si>
  <si>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</si>
  <si>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</si>
  <si>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</si>
  <si>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</si>
  <si>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</si>
  <si>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</si>
  <si>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</si>
  <si>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</si>
  <si>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</si>
  <si>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</si>
  <si>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</si>
  <si>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</si>
  <si>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</si>
  <si>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</si>
  <si>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</si>
  <si>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</si>
  <si>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</si>
  <si>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</si>
  <si>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</si>
  <si>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</si>
  <si>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</si>
  <si>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</si>
  <si>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</si>
  <si>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</si>
  <si>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</si>
  <si>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</si>
  <si>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</si>
  <si>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</si>
  <si>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</si>
  <si>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</si>
  <si>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</si>
  <si>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</si>
  <si>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</si>
  <si>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</si>
  <si>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</si>
  <si>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</si>
  <si>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</si>
  <si>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</si>
  <si>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</si>
  <si>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</si>
  <si>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</si>
  <si>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</si>
  <si>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</si>
  <si>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</si>
  <si>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</si>
  <si>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</si>
  <si>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</si>
  <si>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</si>
  <si>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</si>
  <si>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</si>
  <si>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</si>
  <si>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</si>
  <si>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</si>
  <si>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</si>
  <si>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</si>
  <si>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</si>
  <si>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</si>
  <si>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</si>
  <si>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</si>
  <si>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</si>
  <si>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</si>
  <si>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</si>
  <si>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</si>
  <si>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</si>
  <si>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</si>
  <si>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</si>
  <si>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</si>
  <si>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</si>
  <si>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</si>
  <si>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</si>
  <si>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</si>
  <si>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当該値(N-3)</t>
    <phoneticPr fontId="5"/>
  </si>
  <si>
    <t>当該値(N)</t>
    <phoneticPr fontId="5"/>
  </si>
  <si>
    <t>当該値(N-3)</t>
    <phoneticPr fontId="5"/>
  </si>
  <si>
    <t>当該値(N-1)</t>
    <phoneticPr fontId="5"/>
  </si>
  <si>
    <t>当該値(N-1)</t>
    <phoneticPr fontId="5"/>
  </si>
  <si>
    <t>当該値(N-2)</t>
    <phoneticPr fontId="5"/>
  </si>
  <si>
    <t>当該値(N)</t>
    <phoneticPr fontId="5"/>
  </si>
  <si>
    <t>当該値(N-4)</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</si>
  <si>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</si>
  <si>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</si>
  <si>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</si>
  <si>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</si>
  <si>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</si>
  <si>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</si>
  <si>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</si>
  <si>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</si>
  <si>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</si>
  <si>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</si>
  <si>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</si>
  <si>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</si>
  <si>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</si>
  <si>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</si>
  <si>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</si>
  <si>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</si>
  <si>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</si>
  <si>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</si>
  <si>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</si>
  <si>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</si>
  <si>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</si>
  <si>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</si>
  <si>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</si>
  <si>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</si>
  <si>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</si>
  <si>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本駐車場の経営につきましては、令和元年度まではほぼ横ばいに推移しています。
　令和２年度の①収益的収支比率については、主に新型コロナウイルス感染症による緊急事態宣言等の影響により減少していますが、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地域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16" eb="18">
      <t>レイワ</t>
    </rPh>
    <rPh sb="18" eb="20">
      <t>ガンネン</t>
    </rPh>
    <rPh sb="20" eb="21">
      <t>ド</t>
    </rPh>
    <rPh sb="60" eb="61">
      <t>オモ</t>
    </rPh>
    <rPh sb="62" eb="64">
      <t>シンガタ</t>
    </rPh>
    <rPh sb="71" eb="74">
      <t>カンセンショウ</t>
    </rPh>
    <rPh sb="77" eb="84">
      <t>キンキュウジタイセンゲントウ</t>
    </rPh>
    <rPh sb="85" eb="87">
      <t>エイキョウ</t>
    </rPh>
    <rPh sb="90" eb="92">
      <t>ゲンショウ</t>
    </rPh>
    <phoneticPr fontId="5"/>
  </si>
  <si>
    <t>　本駐車場の利用状況（⑪稼働率）につきましては、令和元年度まではほぼ横ばいに推移しており、令和２年度は新型コロナウイルス感染症による緊急事態宣言等の影響により減少しています。全国平均値や類似施設平均値と比較すると低調となっています。今後、新型コロナウイルス感染症が落ち着けば一時利用者の増加の見込みや、通勤等のためにパークアンドライド利用する定期利用者数が年々増加していることから、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rPh sb="1" eb="2">
      <t>ホン</t>
    </rPh>
    <rPh sb="2" eb="5">
      <t>チュウシャジョウ</t>
    </rPh>
    <rPh sb="24" eb="28">
      <t>レイワガンネン</t>
    </rPh>
    <rPh sb="28" eb="29">
      <t>ド</t>
    </rPh>
    <rPh sb="45" eb="47">
      <t>レイワ</t>
    </rPh>
    <rPh sb="48" eb="49">
      <t>ネン</t>
    </rPh>
    <rPh sb="49" eb="50">
      <t>ド</t>
    </rPh>
    <rPh sb="51" eb="53">
      <t>シンガタ</t>
    </rPh>
    <rPh sb="60" eb="63">
      <t>カンセンショウ</t>
    </rPh>
    <rPh sb="66" eb="73">
      <t>キンキュウジタイセンゲントウ</t>
    </rPh>
    <rPh sb="74" eb="76">
      <t>エイキョウ</t>
    </rPh>
    <rPh sb="79" eb="81">
      <t>ゲンショウ</t>
    </rPh>
    <rPh sb="116" eb="118">
      <t>コンゴ</t>
    </rPh>
    <rPh sb="119" eb="121">
      <t>シンガタ</t>
    </rPh>
    <rPh sb="128" eb="131">
      <t>カンセンショウ</t>
    </rPh>
    <rPh sb="132" eb="133">
      <t>オ</t>
    </rPh>
    <rPh sb="134" eb="135">
      <t>ツ</t>
    </rPh>
    <rPh sb="137" eb="139">
      <t>イチジ</t>
    </rPh>
    <rPh sb="139" eb="141">
      <t>リヨウ</t>
    </rPh>
    <rPh sb="141" eb="142">
      <t>モノ</t>
    </rPh>
    <rPh sb="143" eb="145">
      <t>ゾウカ</t>
    </rPh>
    <rPh sb="146" eb="148">
      <t>ミコ</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</si>
  <si>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施設に求められる性能の維持を目的とした長寿命化計画に基づいて算出しています。駐車場内の工事や修繕は必要に応じて定期的に行っていき、施設の耐久性・安全性を高めることで、利用者の満足度向上に努めます。
　資産全体から、現在の立地に必要不可欠なものと考えており、引き続き民間のノウハウを活用し、効果的かつ効率的な運営を行い、資産価値の向上に努めます。
　</t>
    <rPh sb="96" eb="98">
      <t>シセツ</t>
    </rPh>
    <rPh sb="99" eb="100">
      <t>モト</t>
    </rPh>
    <rPh sb="104" eb="106">
      <t>セイノウ</t>
    </rPh>
    <rPh sb="107" eb="109">
      <t>イジ</t>
    </rPh>
    <rPh sb="110" eb="112">
      <t>モクテキ</t>
    </rPh>
    <rPh sb="115" eb="121">
      <t>チョウジュミョウカケイカク</t>
    </rPh>
    <rPh sb="122" eb="123">
      <t>モト</t>
    </rPh>
    <rPh sb="126" eb="128">
      <t>サンシュツ</t>
    </rPh>
    <rPh sb="134" eb="138">
      <t>チュウシャジョウナイ</t>
    </rPh>
    <rPh sb="139" eb="141">
      <t>コウジ</t>
    </rPh>
    <rPh sb="142" eb="144">
      <t>シュウゼン</t>
    </rPh>
    <rPh sb="145" eb="147">
      <t>ヒツヨウ</t>
    </rPh>
    <rPh sb="148" eb="149">
      <t>オウ</t>
    </rPh>
    <rPh sb="151" eb="154">
      <t>テイキテキ</t>
    </rPh>
    <rPh sb="155" eb="156">
      <t>オコナ</t>
    </rPh>
    <rPh sb="161" eb="163">
      <t>シセツ</t>
    </rPh>
    <rPh sb="164" eb="167">
      <t>タイキュウセイ</t>
    </rPh>
    <rPh sb="168" eb="171">
      <t>アンゼンセイ</t>
    </rPh>
    <rPh sb="172" eb="173">
      <t>タカ</t>
    </rPh>
    <rPh sb="179" eb="181">
      <t>リヨウ</t>
    </rPh>
    <rPh sb="181" eb="182">
      <t>シャ</t>
    </rPh>
    <rPh sb="183" eb="185">
      <t>マンゾク</t>
    </rPh>
    <rPh sb="185" eb="186">
      <t>ド</t>
    </rPh>
    <rPh sb="186" eb="188">
      <t>コウジョウ</t>
    </rPh>
    <rPh sb="189" eb="190">
      <t>ツト</t>
    </rPh>
    <phoneticPr fontId="5"/>
  </si>
  <si>
    <t>　本駐車場全体としては、各種全国平均値等より低い項目が見られますが、令和２年度を除き収益状況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定期利用者数は年々増加していることから、今後も安定した収益を見込んでい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数及び収益の増加に努めます。</t>
    <rPh sb="34" eb="36">
      <t>レイワ</t>
    </rPh>
    <rPh sb="37" eb="39">
      <t>ネンド</t>
    </rPh>
    <rPh sb="40" eb="41">
      <t>ノゾ</t>
    </rPh>
    <rPh sb="47" eb="48">
      <t>オオム</t>
    </rPh>
    <rPh sb="209" eb="211">
      <t>レイワ</t>
    </rPh>
    <rPh sb="212" eb="213">
      <t>ネン</t>
    </rPh>
    <rPh sb="213" eb="214">
      <t>ド</t>
    </rPh>
    <rPh sb="215" eb="217">
      <t>メド</t>
    </rPh>
    <rPh sb="218" eb="222">
      <t>カイテイヨテイ</t>
    </rPh>
    <rPh sb="354" eb="355">
      <t>カズ</t>
    </rPh>
    <rPh sb="355" eb="35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</si>
</sst>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191.3</c:v>
                </c:pt>
                <c:pt idx="1">
                  <c:v>170.5</c:v>
                </c:pt>
                <c:pt idx="2">
                  <c:v>250.7</c:v>
                </c:pt>
                <c:pt idx="3">
                  <c:v>184.4</c:v>
                </c:pt>
                <c:pt idx="4">
                  <c:v>83.2</c:v>
                </c:pt>
              </c:numCache>
            </c:numRef>
          </c:val>
          <c:extLst>
            <c:ext xmlns:c16="http://schemas.microsoft.com/office/drawing/2014/chart" uri="{C3380CC4-5D6E-409C-BE32-E72D297353CC}">
              <c16:uniqueId val="{00000000-1AD0-4EF3-B338-B11B7CFC1E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AD0-4EF3-B338-B11B7CFC1E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205.3</c:v>
                </c:pt>
                <c:pt idx="1">
                  <c:v>182.6</c:v>
                </c:pt>
                <c:pt idx="2">
                  <c:v>165.4</c:v>
                </c:pt>
                <c:pt idx="3">
                  <c:v>140</c:v>
                </c:pt>
                <c:pt idx="4">
                  <c:v>188</c:v>
                </c:pt>
              </c:numCache>
            </c:numRef>
          </c:val>
          <c:extLst>
            <c:ext xmlns:c16="http://schemas.microsoft.com/office/drawing/2014/chart" uri="{C3380CC4-5D6E-409C-BE32-E72D297353CC}">
              <c16:uniqueId val="{00000000-484B-4A72-8AEC-422C04BF00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484B-4A72-8AEC-422C04BF00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73C-45D1-B9A2-BFADDBFE807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3C-45D1-B9A2-BFADDBFE807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CA4-43A6-9F01-EAC3E1C435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A4-43A6-9F01-EAC3E1C435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55-417C-88B2-7DDF37A20B0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555-417C-88B2-7DDF37A20B0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007-4DF1-9237-F5CBCCD2D54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8007-4DF1-9237-F5CBCCD2D54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105.3</c:v>
                </c:pt>
                <c:pt idx="1">
                  <c:v>107.6</c:v>
                </c:pt>
                <c:pt idx="2">
                  <c:v>99.7</c:v>
                </c:pt>
                <c:pt idx="3">
                  <c:v>98.3</c:v>
                </c:pt>
                <c:pt idx="4">
                  <c:v>76.2</c:v>
                </c:pt>
              </c:numCache>
            </c:numRef>
          </c:val>
          <c:extLst>
            <c:ext xmlns:c16="http://schemas.microsoft.com/office/drawing/2014/chart" uri="{C3380CC4-5D6E-409C-BE32-E72D297353CC}">
              <c16:uniqueId val="{00000000-BCA5-43AF-B7BF-6548766E75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CA5-43AF-B7BF-6548766E75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73.8</c:v>
                </c:pt>
                <c:pt idx="1">
                  <c:v>67.099999999999994</c:v>
                </c:pt>
                <c:pt idx="2">
                  <c:v>76.599999999999994</c:v>
                </c:pt>
                <c:pt idx="3">
                  <c:v>73.5</c:v>
                </c:pt>
                <c:pt idx="4">
                  <c:v>28</c:v>
                </c:pt>
              </c:numCache>
            </c:numRef>
          </c:val>
          <c:extLst>
            <c:ext xmlns:c16="http://schemas.microsoft.com/office/drawing/2014/chart" uri="{C3380CC4-5D6E-409C-BE32-E72D297353CC}">
              <c16:uniqueId val="{00000000-7821-4EBC-89F5-3FB571978D9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7821-4EBC-89F5-3FB571978D9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63443</c:v>
                </c:pt>
                <c:pt idx="1">
                  <c:v>57228</c:v>
                </c:pt>
                <c:pt idx="2">
                  <c:v>84110</c:v>
                </c:pt>
                <c:pt idx="3">
                  <c:v>59060</c:v>
                </c:pt>
                <c:pt idx="4">
                  <c:v>13100</c:v>
                </c:pt>
              </c:numCache>
            </c:numRef>
          </c:val>
          <c:extLst>
            <c:ext xmlns:c16="http://schemas.microsoft.com/office/drawing/2014/chart" uri="{C3380CC4-5D6E-409C-BE32-E72D297353CC}">
              <c16:uniqueId val="{00000000-D94B-4742-8EFC-C0BCEE04D76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94B-4742-8EFC-C0BCEE04D76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豊川市豊川駅東駐車場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17829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191.3</v>
      </c>
      <c r="V31" s="110"/>
      <c r="W31" s="110"/>
      <c r="X31" s="110"/>
      <c r="Y31" s="110"/>
      <c r="Z31" s="110"/>
      <c r="AA31" s="110"/>
      <c r="AB31" s="110"/>
      <c r="AC31" s="110"/>
      <c r="AD31" s="110"/>
      <c r="AE31" s="110"/>
      <c r="AF31" s="110"/>
      <c r="AG31" s="110"/>
      <c r="AH31" s="110"/>
      <c r="AI31" s="110"/>
      <c r="AJ31" s="110"/>
      <c r="AK31" s="110"/>
      <c r="AL31" s="110"/>
      <c r="AM31" s="110"/>
      <c r="AN31" s="110">
        <f>データ!Z7</f>
        <v>170.5</v>
      </c>
      <c r="AO31" s="110"/>
      <c r="AP31" s="110"/>
      <c r="AQ31" s="110"/>
      <c r="AR31" s="110"/>
      <c r="AS31" s="110"/>
      <c r="AT31" s="110"/>
      <c r="AU31" s="110"/>
      <c r="AV31" s="110"/>
      <c r="AW31" s="110"/>
      <c r="AX31" s="110"/>
      <c r="AY31" s="110"/>
      <c r="AZ31" s="110"/>
      <c r="BA31" s="110"/>
      <c r="BB31" s="110"/>
      <c r="BC31" s="110"/>
      <c r="BD31" s="110"/>
      <c r="BE31" s="110"/>
      <c r="BF31" s="110"/>
      <c r="BG31" s="110">
        <f>データ!AA7</f>
        <v>250.7</v>
      </c>
      <c r="BH31" s="110"/>
      <c r="BI31" s="110"/>
      <c r="BJ31" s="110"/>
      <c r="BK31" s="110"/>
      <c r="BL31" s="110"/>
      <c r="BM31" s="110"/>
      <c r="BN31" s="110"/>
      <c r="BO31" s="110"/>
      <c r="BP31" s="110"/>
      <c r="BQ31" s="110"/>
      <c r="BR31" s="110"/>
      <c r="BS31" s="110"/>
      <c r="BT31" s="110"/>
      <c r="BU31" s="110"/>
      <c r="BV31" s="110"/>
      <c r="BW31" s="110"/>
      <c r="BX31" s="110"/>
      <c r="BY31" s="110"/>
      <c r="BZ31" s="110">
        <f>データ!AB7</f>
        <v>184.4</v>
      </c>
      <c r="CA31" s="110"/>
      <c r="CB31" s="110"/>
      <c r="CC31" s="110"/>
      <c r="CD31" s="110"/>
      <c r="CE31" s="110"/>
      <c r="CF31" s="110"/>
      <c r="CG31" s="110"/>
      <c r="CH31" s="110"/>
      <c r="CI31" s="110"/>
      <c r="CJ31" s="110"/>
      <c r="CK31" s="110"/>
      <c r="CL31" s="110"/>
      <c r="CM31" s="110"/>
      <c r="CN31" s="110"/>
      <c r="CO31" s="110"/>
      <c r="CP31" s="110"/>
      <c r="CQ31" s="110"/>
      <c r="CR31" s="110"/>
      <c r="CS31" s="110">
        <f>データ!AC7</f>
        <v>83.2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105.3</v>
      </c>
      <c r="JD31" s="81"/>
      <c r="JE31" s="81"/>
      <c r="JF31" s="81"/>
      <c r="JG31" s="81"/>
      <c r="JH31" s="81"/>
      <c r="JI31" s="81"/>
      <c r="JJ31" s="81"/>
      <c r="JK31" s="81"/>
      <c r="JL31" s="81"/>
      <c r="JM31" s="81"/>
      <c r="JN31" s="81"/>
      <c r="JO31" s="81"/>
      <c r="JP31" s="81"/>
      <c r="JQ31" s="81"/>
      <c r="JR31" s="81"/>
      <c r="JS31" s="81"/>
      <c r="JT31" s="81"/>
      <c r="JU31" s="82"/>
      <c r="JV31" s="80">
        <f>データ!DL7</f>
        <v>107.6</v>
      </c>
      <c r="JW31" s="81"/>
      <c r="JX31" s="81"/>
      <c r="JY31" s="81"/>
      <c r="JZ31" s="81"/>
      <c r="KA31" s="81"/>
      <c r="KB31" s="81"/>
      <c r="KC31" s="81"/>
      <c r="KD31" s="81"/>
      <c r="KE31" s="81"/>
      <c r="KF31" s="81"/>
      <c r="KG31" s="81"/>
      <c r="KH31" s="81"/>
      <c r="KI31" s="81"/>
      <c r="KJ31" s="81"/>
      <c r="KK31" s="81"/>
      <c r="KL31" s="81"/>
      <c r="KM31" s="81"/>
      <c r="KN31" s="82"/>
      <c r="KO31" s="80">
        <f>データ!DM7</f>
        <v>99.7</v>
      </c>
      <c r="KP31" s="81"/>
      <c r="KQ31" s="81"/>
      <c r="KR31" s="81"/>
      <c r="KS31" s="81"/>
      <c r="KT31" s="81"/>
      <c r="KU31" s="81"/>
      <c r="KV31" s="81"/>
      <c r="KW31" s="81"/>
      <c r="KX31" s="81"/>
      <c r="KY31" s="81"/>
      <c r="KZ31" s="81"/>
      <c r="LA31" s="81"/>
      <c r="LB31" s="81"/>
      <c r="LC31" s="81"/>
      <c r="LD31" s="81"/>
      <c r="LE31" s="81"/>
      <c r="LF31" s="81"/>
      <c r="LG31" s="82"/>
      <c r="LH31" s="80">
        <f>データ!DN7</f>
        <v>98.3</v>
      </c>
      <c r="LI31" s="81"/>
      <c r="LJ31" s="81"/>
      <c r="LK31" s="81"/>
      <c r="LL31" s="81"/>
      <c r="LM31" s="81"/>
      <c r="LN31" s="81"/>
      <c r="LO31" s="81"/>
      <c r="LP31" s="81"/>
      <c r="LQ31" s="81"/>
      <c r="LR31" s="81"/>
      <c r="LS31" s="81"/>
      <c r="LT31" s="81"/>
      <c r="LU31" s="81"/>
      <c r="LV31" s="81"/>
      <c r="LW31" s="81"/>
      <c r="LX31" s="81"/>
      <c r="LY31" s="81"/>
      <c r="LZ31" s="82"/>
      <c r="MA31" s="80">
        <f>データ!DO7</f>
        <v>76.2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73.8</v>
      </c>
      <c r="EM52" s="110"/>
      <c r="EN52" s="110"/>
      <c r="EO52" s="110"/>
      <c r="EP52" s="110"/>
      <c r="EQ52" s="110"/>
      <c r="ER52" s="110"/>
      <c r="ES52" s="110"/>
      <c r="ET52" s="110"/>
      <c r="EU52" s="110"/>
      <c r="EV52" s="110"/>
      <c r="EW52" s="110"/>
      <c r="EX52" s="110"/>
      <c r="EY52" s="110"/>
      <c r="EZ52" s="110"/>
      <c r="FA52" s="110"/>
      <c r="FB52" s="110"/>
      <c r="FC52" s="110"/>
      <c r="FD52" s="110"/>
      <c r="FE52" s="110">
        <f>データ!BG7</f>
        <v>67.099999999999994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76.599999999999994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73.5</v>
      </c>
      <c r="GR52" s="110"/>
      <c r="GS52" s="110"/>
      <c r="GT52" s="110"/>
      <c r="GU52" s="110"/>
      <c r="GV52" s="110"/>
      <c r="GW52" s="110"/>
      <c r="GX52" s="110"/>
      <c r="GY52" s="110"/>
      <c r="GZ52" s="110"/>
      <c r="HA52" s="110"/>
      <c r="HB52" s="110"/>
      <c r="HC52" s="110"/>
      <c r="HD52" s="110"/>
      <c r="HE52" s="110"/>
      <c r="HF52" s="110"/>
      <c r="HG52" s="110"/>
      <c r="HH52" s="110"/>
      <c r="HI52" s="110"/>
      <c r="HJ52" s="110">
        <f>データ!BJ7</f>
        <v>28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63443</v>
      </c>
      <c r="JD52" s="106"/>
      <c r="JE52" s="106"/>
      <c r="JF52" s="106"/>
      <c r="JG52" s="106"/>
      <c r="JH52" s="106"/>
      <c r="JI52" s="106"/>
      <c r="JJ52" s="106"/>
      <c r="JK52" s="106"/>
      <c r="JL52" s="106"/>
      <c r="JM52" s="106"/>
      <c r="JN52" s="106"/>
      <c r="JO52" s="106"/>
      <c r="JP52" s="106"/>
      <c r="JQ52" s="106"/>
      <c r="JR52" s="106"/>
      <c r="JS52" s="106"/>
      <c r="JT52" s="106"/>
      <c r="JU52" s="106"/>
      <c r="JV52" s="106">
        <f>データ!BR7</f>
        <v>57228</v>
      </c>
      <c r="JW52" s="106"/>
      <c r="JX52" s="106"/>
      <c r="JY52" s="106"/>
      <c r="JZ52" s="106"/>
      <c r="KA52" s="106"/>
      <c r="KB52" s="106"/>
      <c r="KC52" s="106"/>
      <c r="KD52" s="106"/>
      <c r="KE52" s="106"/>
      <c r="KF52" s="106"/>
      <c r="KG52" s="106"/>
      <c r="KH52" s="106"/>
      <c r="KI52" s="106"/>
      <c r="KJ52" s="106"/>
      <c r="KK52" s="106"/>
      <c r="KL52" s="106"/>
      <c r="KM52" s="106"/>
      <c r="KN52" s="106"/>
      <c r="KO52" s="106">
        <f>データ!BS7</f>
        <v>84110</v>
      </c>
      <c r="KP52" s="106"/>
      <c r="KQ52" s="106"/>
      <c r="KR52" s="106"/>
      <c r="KS52" s="106"/>
      <c r="KT52" s="106"/>
      <c r="KU52" s="106"/>
      <c r="KV52" s="106"/>
      <c r="KW52" s="106"/>
      <c r="KX52" s="106"/>
      <c r="KY52" s="106"/>
      <c r="KZ52" s="106"/>
      <c r="LA52" s="106"/>
      <c r="LB52" s="106"/>
      <c r="LC52" s="106"/>
      <c r="LD52" s="106"/>
      <c r="LE52" s="106"/>
      <c r="LF52" s="106"/>
      <c r="LG52" s="106"/>
      <c r="LH52" s="106">
        <f>データ!BT7</f>
        <v>59060</v>
      </c>
      <c r="LI52" s="106"/>
      <c r="LJ52" s="106"/>
      <c r="LK52" s="106"/>
      <c r="LL52" s="106"/>
      <c r="LM52" s="106"/>
      <c r="LN52" s="106"/>
      <c r="LO52" s="106"/>
      <c r="LP52" s="106"/>
      <c r="LQ52" s="106"/>
      <c r="LR52" s="106"/>
      <c r="LS52" s="106"/>
      <c r="LT52" s="106"/>
      <c r="LU52" s="106"/>
      <c r="LV52" s="106"/>
      <c r="LW52" s="106"/>
      <c r="LX52" s="106"/>
      <c r="LY52" s="106"/>
      <c r="LZ52" s="106"/>
      <c r="MA52" s="106">
        <f>データ!BU7</f>
        <v>13100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1418365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354960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205.3</v>
      </c>
      <c r="KB77" s="81"/>
      <c r="KC77" s="81"/>
      <c r="KD77" s="81"/>
      <c r="KE77" s="81"/>
      <c r="KF77" s="81"/>
      <c r="KG77" s="81"/>
      <c r="KH77" s="81"/>
      <c r="KI77" s="81"/>
      <c r="KJ77" s="81"/>
      <c r="KK77" s="81"/>
      <c r="KL77" s="81"/>
      <c r="KM77" s="81"/>
      <c r="KN77" s="81"/>
      <c r="KO77" s="82"/>
      <c r="KP77" s="80">
        <f>データ!DA7</f>
        <v>182.6</v>
      </c>
      <c r="KQ77" s="81"/>
      <c r="KR77" s="81"/>
      <c r="KS77" s="81"/>
      <c r="KT77" s="81"/>
      <c r="KU77" s="81"/>
      <c r="KV77" s="81"/>
      <c r="KW77" s="81"/>
      <c r="KX77" s="81"/>
      <c r="KY77" s="81"/>
      <c r="KZ77" s="81"/>
      <c r="LA77" s="81"/>
      <c r="LB77" s="81"/>
      <c r="LC77" s="81"/>
      <c r="LD77" s="82"/>
      <c r="LE77" s="80">
        <f>データ!DB7</f>
        <v>165.4</v>
      </c>
      <c r="LF77" s="81"/>
      <c r="LG77" s="81"/>
      <c r="LH77" s="81"/>
      <c r="LI77" s="81"/>
      <c r="LJ77" s="81"/>
      <c r="LK77" s="81"/>
      <c r="LL77" s="81"/>
      <c r="LM77" s="81"/>
      <c r="LN77" s="81"/>
      <c r="LO77" s="81"/>
      <c r="LP77" s="81"/>
      <c r="LQ77" s="81"/>
      <c r="LR77" s="81"/>
      <c r="LS77" s="82"/>
      <c r="LT77" s="80">
        <f>データ!DC7</f>
        <v>140</v>
      </c>
      <c r="LU77" s="81"/>
      <c r="LV77" s="81"/>
      <c r="LW77" s="81"/>
      <c r="LX77" s="81"/>
      <c r="LY77" s="81"/>
      <c r="LZ77" s="81"/>
      <c r="MA77" s="81"/>
      <c r="MB77" s="81"/>
      <c r="MC77" s="81"/>
      <c r="MD77" s="81"/>
      <c r="ME77" s="81"/>
      <c r="MF77" s="81"/>
      <c r="MG77" s="81"/>
      <c r="MH77" s="82"/>
      <c r="MI77" s="80">
        <f>データ!DD7</f>
        <v>188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27"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6Nr/03Us2mdEggZoIICf/jqPT+aQinfJrbzeDOMqawJxfZx6F5cShufYDkqIzWYjyu2cPnjMGfaC/FcnHZCPxA==" saltValue="ybMuof7JWHb88mE9R3w8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102</v>
      </c>
      <c r="AW5" s="59" t="s">
        <v>101</v>
      </c>
      <c r="AX5" s="59" t="s">
        <v>92</v>
      </c>
      <c r="AY5" s="59" t="s">
        <v>103</v>
      </c>
      <c r="AZ5" s="59" t="s">
        <v>94</v>
      </c>
      <c r="BA5" s="59" t="s">
        <v>95</v>
      </c>
      <c r="BB5" s="59" t="s">
        <v>96</v>
      </c>
      <c r="BC5" s="59" t="s">
        <v>97</v>
      </c>
      <c r="BD5" s="59" t="s">
        <v>98</v>
      </c>
      <c r="BE5" s="59" t="s">
        <v>99</v>
      </c>
      <c r="BF5" s="59" t="s">
        <v>89</v>
      </c>
      <c r="BG5" s="59" t="s">
        <v>104</v>
      </c>
      <c r="BH5" s="59" t="s">
        <v>101</v>
      </c>
      <c r="BI5" s="59" t="s">
        <v>105</v>
      </c>
      <c r="BJ5" s="59" t="s">
        <v>93</v>
      </c>
      <c r="BK5" s="59" t="s">
        <v>94</v>
      </c>
      <c r="BL5" s="59" t="s">
        <v>95</v>
      </c>
      <c r="BM5" s="59" t="s">
        <v>96</v>
      </c>
      <c r="BN5" s="59" t="s">
        <v>97</v>
      </c>
      <c r="BO5" s="59" t="s">
        <v>98</v>
      </c>
      <c r="BP5" s="59" t="s">
        <v>99</v>
      </c>
      <c r="BQ5" s="59" t="s">
        <v>89</v>
      </c>
      <c r="BR5" s="59" t="s">
        <v>100</v>
      </c>
      <c r="BS5" s="59" t="s">
        <v>91</v>
      </c>
      <c r="BT5" s="59" t="s">
        <v>106</v>
      </c>
      <c r="BU5" s="59" t="s">
        <v>93</v>
      </c>
      <c r="BV5" s="59" t="s">
        <v>94</v>
      </c>
      <c r="BW5" s="59" t="s">
        <v>95</v>
      </c>
      <c r="BX5" s="59" t="s">
        <v>96</v>
      </c>
      <c r="BY5" s="59" t="s">
        <v>97</v>
      </c>
      <c r="BZ5" s="59" t="s">
        <v>98</v>
      </c>
      <c r="CA5" s="59" t="s">
        <v>99</v>
      </c>
      <c r="CB5" s="59" t="s">
        <v>89</v>
      </c>
      <c r="CC5" s="59" t="s">
        <v>90</v>
      </c>
      <c r="CD5" s="59" t="s">
        <v>107</v>
      </c>
      <c r="CE5" s="59" t="s">
        <v>106</v>
      </c>
      <c r="CF5" s="59" t="s">
        <v>108</v>
      </c>
      <c r="CG5" s="59" t="s">
        <v>94</v>
      </c>
      <c r="CH5" s="59" t="s">
        <v>95</v>
      </c>
      <c r="CI5" s="59" t="s">
        <v>96</v>
      </c>
      <c r="CJ5" s="59" t="s">
        <v>97</v>
      </c>
      <c r="CK5" s="59" t="s">
        <v>98</v>
      </c>
      <c r="CL5" s="59" t="s">
        <v>99</v>
      </c>
      <c r="CM5" s="150"/>
      <c r="CN5" s="150"/>
      <c r="CO5" s="59" t="s">
        <v>89</v>
      </c>
      <c r="CP5" s="59" t="s">
        <v>102</v>
      </c>
      <c r="CQ5" s="59" t="s">
        <v>107</v>
      </c>
      <c r="CR5" s="59" t="s">
        <v>92</v>
      </c>
      <c r="CS5" s="59" t="s">
        <v>103</v>
      </c>
      <c r="CT5" s="59" t="s">
        <v>94</v>
      </c>
      <c r="CU5" s="59" t="s">
        <v>95</v>
      </c>
      <c r="CV5" s="59" t="s">
        <v>96</v>
      </c>
      <c r="CW5" s="59" t="s">
        <v>97</v>
      </c>
      <c r="CX5" s="59" t="s">
        <v>98</v>
      </c>
      <c r="CY5" s="59" t="s">
        <v>99</v>
      </c>
      <c r="CZ5" s="59" t="s">
        <v>109</v>
      </c>
      <c r="DA5" s="59" t="s">
        <v>104</v>
      </c>
      <c r="DB5" s="59" t="s">
        <v>101</v>
      </c>
      <c r="DC5" s="59" t="s">
        <v>92</v>
      </c>
      <c r="DD5" s="59" t="s">
        <v>103</v>
      </c>
      <c r="DE5" s="59" t="s">
        <v>94</v>
      </c>
      <c r="DF5" s="59" t="s">
        <v>95</v>
      </c>
      <c r="DG5" s="59" t="s">
        <v>96</v>
      </c>
      <c r="DH5" s="59" t="s">
        <v>97</v>
      </c>
      <c r="DI5" s="59" t="s">
        <v>98</v>
      </c>
      <c r="DJ5" s="59" t="s">
        <v>35</v>
      </c>
      <c r="DK5" s="59" t="s">
        <v>110</v>
      </c>
      <c r="DL5" s="59" t="s">
        <v>90</v>
      </c>
      <c r="DM5" s="59" t="s">
        <v>91</v>
      </c>
      <c r="DN5" s="59" t="s">
        <v>92</v>
      </c>
      <c r="DO5" s="59" t="s">
        <v>111</v>
      </c>
      <c r="DP5" s="59" t="s">
        <v>94</v>
      </c>
      <c r="DQ5" s="59" t="s">
        <v>95</v>
      </c>
      <c r="DR5" s="59" t="s">
        <v>96</v>
      </c>
      <c r="DS5" s="59" t="s">
        <v>97</v>
      </c>
      <c r="DT5" s="59" t="s">
        <v>98</v>
      </c>
      <c r="DU5" s="59" t="s">
        <v>99</v>
      </c>
    </row>
    <row r="6" spans="1:125" s="66" customFormat="1" x14ac:dyDescent="0.15">
      <c r="A6" s="49" t="s">
        <v>112</v>
      </c>
      <c r="B6" s="60">
        <f>B8</f>
        <v>2020</v>
      </c>
      <c r="C6" s="60">
        <f t="shared" ref="C6:X6" si="1">C8</f>
        <v>232076</v>
      </c>
      <c r="D6" s="60">
        <f t="shared" si="1"/>
        <v>47</v>
      </c>
      <c r="E6" s="60">
        <f t="shared" si="1"/>
        <v>14</v>
      </c>
      <c r="F6" s="60">
        <f t="shared" si="1"/>
        <v>0</v>
      </c>
      <c r="G6" s="60">
        <f t="shared" si="1"/>
        <v>1</v>
      </c>
      <c r="H6" s="60" t="str">
        <f>SUBSTITUTE(H8,"　","")</f>
        <v>愛知県豊川市</v>
      </c>
      <c r="I6" s="60" t="str">
        <f t="shared" si="1"/>
        <v>豊川市豊川駅東駐車場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19</v>
      </c>
      <c r="S6" s="62" t="str">
        <f t="shared" si="1"/>
        <v>駅</v>
      </c>
      <c r="T6" s="62" t="str">
        <f t="shared" si="1"/>
        <v>無</v>
      </c>
      <c r="U6" s="63">
        <f t="shared" si="1"/>
        <v>17829</v>
      </c>
      <c r="V6" s="63">
        <f t="shared" si="1"/>
        <v>656</v>
      </c>
      <c r="W6" s="63">
        <f t="shared" si="1"/>
        <v>500</v>
      </c>
      <c r="X6" s="62" t="str">
        <f t="shared" si="1"/>
        <v>代行制</v>
      </c>
      <c r="Y6" s="64">
        <f>IF(Y8="-",NA(),Y8)</f>
        <v>191.3</v>
      </c>
      <c r="Z6" s="64">
        <f t="shared" ref="Z6:AH6" si="2">IF(Z8="-",NA(),Z8)</f>
        <v>170.5</v>
      </c>
      <c r="AA6" s="64">
        <f t="shared" si="2"/>
        <v>250.7</v>
      </c>
      <c r="AB6" s="64">
        <f t="shared" si="2"/>
        <v>184.4</v>
      </c>
      <c r="AC6" s="64">
        <f t="shared" si="2"/>
        <v>83.2</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73.8</v>
      </c>
      <c r="BG6" s="64">
        <f t="shared" ref="BG6:BO6" si="5">IF(BG8="-",NA(),BG8)</f>
        <v>67.099999999999994</v>
      </c>
      <c r="BH6" s="64">
        <f t="shared" si="5"/>
        <v>76.599999999999994</v>
      </c>
      <c r="BI6" s="64">
        <f t="shared" si="5"/>
        <v>73.5</v>
      </c>
      <c r="BJ6" s="64">
        <f t="shared" si="5"/>
        <v>28</v>
      </c>
      <c r="BK6" s="64">
        <f t="shared" si="5"/>
        <v>27.9</v>
      </c>
      <c r="BL6" s="64">
        <f t="shared" si="5"/>
        <v>30.9</v>
      </c>
      <c r="BM6" s="64">
        <f t="shared" si="5"/>
        <v>32.4</v>
      </c>
      <c r="BN6" s="64">
        <f t="shared" si="5"/>
        <v>13.1</v>
      </c>
      <c r="BO6" s="64">
        <f t="shared" si="5"/>
        <v>-0.7</v>
      </c>
      <c r="BP6" s="61" t="str">
        <f>IF(BP8="-","",IF(BP8="-","【-】","【"&amp;SUBSTITUTE(TEXT(BP8,"#,##0.0"),"-","△")&amp;"】"))</f>
        <v>【△65.9】</v>
      </c>
      <c r="BQ6" s="65">
        <f>IF(BQ8="-",NA(),BQ8)</f>
        <v>63443</v>
      </c>
      <c r="BR6" s="65">
        <f t="shared" ref="BR6:BZ6" si="6">IF(BR8="-",NA(),BR8)</f>
        <v>57228</v>
      </c>
      <c r="BS6" s="65">
        <f t="shared" si="6"/>
        <v>84110</v>
      </c>
      <c r="BT6" s="65">
        <f t="shared" si="6"/>
        <v>59060</v>
      </c>
      <c r="BU6" s="65">
        <f t="shared" si="6"/>
        <v>13100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113</v>
      </c>
      <c r="CM6" s="63">
        <f t="shared" ref="CM6:CN6" si="7">CM8</f>
        <v>1418365</v>
      </c>
      <c r="CN6" s="63">
        <f t="shared" si="7"/>
        <v>354960</v>
      </c>
      <c r="CO6" s="64"/>
      <c r="CP6" s="64"/>
      <c r="CQ6" s="64"/>
      <c r="CR6" s="64"/>
      <c r="CS6" s="64"/>
      <c r="CT6" s="64"/>
      <c r="CU6" s="64"/>
      <c r="CV6" s="64"/>
      <c r="CW6" s="64"/>
      <c r="CX6" s="64"/>
      <c r="CY6" s="61" t="s">
        <v>114</v>
      </c>
      <c r="CZ6" s="64">
        <f>IF(CZ8="-",NA(),CZ8)</f>
        <v>205.3</v>
      </c>
      <c r="DA6" s="64">
        <f t="shared" ref="DA6:DI6" si="8">IF(DA8="-",NA(),DA8)</f>
        <v>182.6</v>
      </c>
      <c r="DB6" s="64">
        <f t="shared" si="8"/>
        <v>165.4</v>
      </c>
      <c r="DC6" s="64">
        <f t="shared" si="8"/>
        <v>140</v>
      </c>
      <c r="DD6" s="64">
        <f t="shared" si="8"/>
        <v>188</v>
      </c>
      <c r="DE6" s="64">
        <f t="shared" si="8"/>
        <v>283.7</v>
      </c>
      <c r="DF6" s="64">
        <f t="shared" si="8"/>
        <v>263.39999999999998</v>
      </c>
      <c r="DG6" s="64">
        <f t="shared" si="8"/>
        <v>178.3</v>
      </c>
      <c r="DH6" s="64">
        <f t="shared" si="8"/>
        <v>1310.7</v>
      </c>
      <c r="DI6" s="64">
        <f t="shared" si="8"/>
        <v>110.8</v>
      </c>
      <c r="DJ6" s="61" t="str">
        <f>IF(DJ8="-","",IF(DJ8="-","【-】","【"&amp;SUBSTITUTE(TEXT(DJ8,"#,##0.0"),"-","△")&amp;"】"))</f>
        <v>【183.4】</v>
      </c>
      <c r="DK6" s="64">
        <f>IF(DK8="-",NA(),DK8)</f>
        <v>105.3</v>
      </c>
      <c r="DL6" s="64">
        <f t="shared" ref="DL6:DT6" si="9">IF(DL8="-",NA(),DL8)</f>
        <v>107.6</v>
      </c>
      <c r="DM6" s="64">
        <f t="shared" si="9"/>
        <v>99.7</v>
      </c>
      <c r="DN6" s="64">
        <f t="shared" si="9"/>
        <v>98.3</v>
      </c>
      <c r="DO6" s="64">
        <f t="shared" si="9"/>
        <v>76.2</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115</v>
      </c>
      <c r="B7" s="60">
        <f t="shared" ref="B7:X7" si="10">B8</f>
        <v>2020</v>
      </c>
      <c r="C7" s="60">
        <f t="shared" si="10"/>
        <v>232076</v>
      </c>
      <c r="D7" s="60">
        <f t="shared" si="10"/>
        <v>47</v>
      </c>
      <c r="E7" s="60">
        <f t="shared" si="10"/>
        <v>14</v>
      </c>
      <c r="F7" s="60">
        <f t="shared" si="10"/>
        <v>0</v>
      </c>
      <c r="G7" s="60">
        <f t="shared" si="10"/>
        <v>1</v>
      </c>
      <c r="H7" s="60" t="str">
        <f t="shared" si="10"/>
        <v>愛知県　豊川市</v>
      </c>
      <c r="I7" s="60" t="str">
        <f t="shared" si="10"/>
        <v>豊川市豊川駅東駐車場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19</v>
      </c>
      <c r="S7" s="62" t="str">
        <f t="shared" si="10"/>
        <v>駅</v>
      </c>
      <c r="T7" s="62" t="str">
        <f t="shared" si="10"/>
        <v>無</v>
      </c>
      <c r="U7" s="63">
        <f t="shared" si="10"/>
        <v>17829</v>
      </c>
      <c r="V7" s="63">
        <f t="shared" si="10"/>
        <v>656</v>
      </c>
      <c r="W7" s="63">
        <f t="shared" si="10"/>
        <v>500</v>
      </c>
      <c r="X7" s="62" t="str">
        <f t="shared" si="10"/>
        <v>代行制</v>
      </c>
      <c r="Y7" s="64">
        <f>Y8</f>
        <v>191.3</v>
      </c>
      <c r="Z7" s="64">
        <f t="shared" ref="Z7:AH7" si="11">Z8</f>
        <v>170.5</v>
      </c>
      <c r="AA7" s="64">
        <f t="shared" si="11"/>
        <v>250.7</v>
      </c>
      <c r="AB7" s="64">
        <f t="shared" si="11"/>
        <v>184.4</v>
      </c>
      <c r="AC7" s="64">
        <f t="shared" si="11"/>
        <v>83.2</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73.8</v>
      </c>
      <c r="BG7" s="64">
        <f t="shared" ref="BG7:BO7" si="14">BG8</f>
        <v>67.099999999999994</v>
      </c>
      <c r="BH7" s="64">
        <f t="shared" si="14"/>
        <v>76.599999999999994</v>
      </c>
      <c r="BI7" s="64">
        <f t="shared" si="14"/>
        <v>73.5</v>
      </c>
      <c r="BJ7" s="64">
        <f t="shared" si="14"/>
        <v>28</v>
      </c>
      <c r="BK7" s="64">
        <f t="shared" si="14"/>
        <v>27.9</v>
      </c>
      <c r="BL7" s="64">
        <f t="shared" si="14"/>
        <v>30.9</v>
      </c>
      <c r="BM7" s="64">
        <f t="shared" si="14"/>
        <v>32.4</v>
      </c>
      <c r="BN7" s="64">
        <f t="shared" si="14"/>
        <v>13.1</v>
      </c>
      <c r="BO7" s="64">
        <f t="shared" si="14"/>
        <v>-0.7</v>
      </c>
      <c r="BP7" s="61"/>
      <c r="BQ7" s="65">
        <f>BQ8</f>
        <v>63443</v>
      </c>
      <c r="BR7" s="65">
        <f t="shared" ref="BR7:BZ7" si="15">BR8</f>
        <v>57228</v>
      </c>
      <c r="BS7" s="65">
        <f t="shared" si="15"/>
        <v>84110</v>
      </c>
      <c r="BT7" s="65">
        <f t="shared" si="15"/>
        <v>59060</v>
      </c>
      <c r="BU7" s="65">
        <f t="shared" si="15"/>
        <v>13100</v>
      </c>
      <c r="BV7" s="65">
        <f t="shared" si="15"/>
        <v>19504</v>
      </c>
      <c r="BW7" s="65">
        <f t="shared" si="15"/>
        <v>18068</v>
      </c>
      <c r="BX7" s="65">
        <f t="shared" si="15"/>
        <v>25902</v>
      </c>
      <c r="BY7" s="65">
        <f t="shared" si="15"/>
        <v>23067</v>
      </c>
      <c r="BZ7" s="65">
        <f t="shared" si="15"/>
        <v>4197</v>
      </c>
      <c r="CA7" s="63"/>
      <c r="CB7" s="64" t="s">
        <v>116</v>
      </c>
      <c r="CC7" s="64" t="s">
        <v>116</v>
      </c>
      <c r="CD7" s="64" t="s">
        <v>116</v>
      </c>
      <c r="CE7" s="64" t="s">
        <v>116</v>
      </c>
      <c r="CF7" s="64" t="s">
        <v>116</v>
      </c>
      <c r="CG7" s="64" t="s">
        <v>116</v>
      </c>
      <c r="CH7" s="64" t="s">
        <v>116</v>
      </c>
      <c r="CI7" s="64" t="s">
        <v>116</v>
      </c>
      <c r="CJ7" s="64" t="s">
        <v>116</v>
      </c>
      <c r="CK7" s="64" t="s">
        <v>114</v>
      </c>
      <c r="CL7" s="61"/>
      <c r="CM7" s="63">
        <f>CM8</f>
        <v>1418365</v>
      </c>
      <c r="CN7" s="63">
        <f>CN8</f>
        <v>354960</v>
      </c>
      <c r="CO7" s="64" t="s">
        <v>116</v>
      </c>
      <c r="CP7" s="64" t="s">
        <v>116</v>
      </c>
      <c r="CQ7" s="64" t="s">
        <v>116</v>
      </c>
      <c r="CR7" s="64" t="s">
        <v>116</v>
      </c>
      <c r="CS7" s="64" t="s">
        <v>116</v>
      </c>
      <c r="CT7" s="64" t="s">
        <v>116</v>
      </c>
      <c r="CU7" s="64" t="s">
        <v>116</v>
      </c>
      <c r="CV7" s="64" t="s">
        <v>116</v>
      </c>
      <c r="CW7" s="64" t="s">
        <v>116</v>
      </c>
      <c r="CX7" s="64" t="s">
        <v>114</v>
      </c>
      <c r="CY7" s="61"/>
      <c r="CZ7" s="64">
        <f>CZ8</f>
        <v>205.3</v>
      </c>
      <c r="DA7" s="64">
        <f t="shared" ref="DA7:DI7" si="16">DA8</f>
        <v>182.6</v>
      </c>
      <c r="DB7" s="64">
        <f t="shared" si="16"/>
        <v>165.4</v>
      </c>
      <c r="DC7" s="64">
        <f t="shared" si="16"/>
        <v>140</v>
      </c>
      <c r="DD7" s="64">
        <f t="shared" si="16"/>
        <v>188</v>
      </c>
      <c r="DE7" s="64">
        <f t="shared" si="16"/>
        <v>283.7</v>
      </c>
      <c r="DF7" s="64">
        <f t="shared" si="16"/>
        <v>263.39999999999998</v>
      </c>
      <c r="DG7" s="64">
        <f t="shared" si="16"/>
        <v>178.3</v>
      </c>
      <c r="DH7" s="64">
        <f t="shared" si="16"/>
        <v>1310.7</v>
      </c>
      <c r="DI7" s="64">
        <f t="shared" si="16"/>
        <v>110.8</v>
      </c>
      <c r="DJ7" s="61"/>
      <c r="DK7" s="64">
        <f>DK8</f>
        <v>105.3</v>
      </c>
      <c r="DL7" s="64">
        <f t="shared" ref="DL7:DT7" si="17">DL8</f>
        <v>107.6</v>
      </c>
      <c r="DM7" s="64">
        <f t="shared" si="17"/>
        <v>99.7</v>
      </c>
      <c r="DN7" s="64">
        <f t="shared" si="17"/>
        <v>98.3</v>
      </c>
      <c r="DO7" s="64">
        <f t="shared" si="17"/>
        <v>76.2</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232076</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19</v>
      </c>
      <c r="S8" s="69" t="s">
        <v>127</v>
      </c>
      <c r="T8" s="69" t="s">
        <v>128</v>
      </c>
      <c r="U8" s="70">
        <v>17829</v>
      </c>
      <c r="V8" s="70">
        <v>656</v>
      </c>
      <c r="W8" s="70">
        <v>500</v>
      </c>
      <c r="X8" s="69" t="s">
        <v>129</v>
      </c>
      <c r="Y8" s="71">
        <v>191.3</v>
      </c>
      <c r="Z8" s="71">
        <v>170.5</v>
      </c>
      <c r="AA8" s="71">
        <v>250.7</v>
      </c>
      <c r="AB8" s="71">
        <v>184.4</v>
      </c>
      <c r="AC8" s="71">
        <v>83.2</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73.8</v>
      </c>
      <c r="BG8" s="71">
        <v>67.099999999999994</v>
      </c>
      <c r="BH8" s="71">
        <v>76.599999999999994</v>
      </c>
      <c r="BI8" s="71">
        <v>73.5</v>
      </c>
      <c r="BJ8" s="71">
        <v>28</v>
      </c>
      <c r="BK8" s="71">
        <v>27.9</v>
      </c>
      <c r="BL8" s="71">
        <v>30.9</v>
      </c>
      <c r="BM8" s="71">
        <v>32.4</v>
      </c>
      <c r="BN8" s="71">
        <v>13.1</v>
      </c>
      <c r="BO8" s="71">
        <v>-0.7</v>
      </c>
      <c r="BP8" s="68">
        <v>-65.900000000000006</v>
      </c>
      <c r="BQ8" s="72">
        <v>63443</v>
      </c>
      <c r="BR8" s="72">
        <v>57228</v>
      </c>
      <c r="BS8" s="72">
        <v>84110</v>
      </c>
      <c r="BT8" s="73">
        <v>59060</v>
      </c>
      <c r="BU8" s="73">
        <v>13100</v>
      </c>
      <c r="BV8" s="72">
        <v>19504</v>
      </c>
      <c r="BW8" s="72">
        <v>18068</v>
      </c>
      <c r="BX8" s="72">
        <v>25902</v>
      </c>
      <c r="BY8" s="72">
        <v>23067</v>
      </c>
      <c r="BZ8" s="72">
        <v>4197</v>
      </c>
      <c r="CA8" s="70">
        <v>3932</v>
      </c>
      <c r="CB8" s="71" t="s">
        <v>121</v>
      </c>
      <c r="CC8" s="71" t="s">
        <v>121</v>
      </c>
      <c r="CD8" s="71" t="s">
        <v>121</v>
      </c>
      <c r="CE8" s="71" t="s">
        <v>121</v>
      </c>
      <c r="CF8" s="71" t="s">
        <v>121</v>
      </c>
      <c r="CG8" s="71" t="s">
        <v>121</v>
      </c>
      <c r="CH8" s="71" t="s">
        <v>121</v>
      </c>
      <c r="CI8" s="71" t="s">
        <v>121</v>
      </c>
      <c r="CJ8" s="71" t="s">
        <v>121</v>
      </c>
      <c r="CK8" s="71" t="s">
        <v>121</v>
      </c>
      <c r="CL8" s="68" t="s">
        <v>121</v>
      </c>
      <c r="CM8" s="70">
        <v>1418365</v>
      </c>
      <c r="CN8" s="70">
        <v>354960</v>
      </c>
      <c r="CO8" s="71" t="s">
        <v>121</v>
      </c>
      <c r="CP8" s="71" t="s">
        <v>121</v>
      </c>
      <c r="CQ8" s="71" t="s">
        <v>121</v>
      </c>
      <c r="CR8" s="71" t="s">
        <v>121</v>
      </c>
      <c r="CS8" s="71" t="s">
        <v>121</v>
      </c>
      <c r="CT8" s="71" t="s">
        <v>121</v>
      </c>
      <c r="CU8" s="71" t="s">
        <v>121</v>
      </c>
      <c r="CV8" s="71" t="s">
        <v>121</v>
      </c>
      <c r="CW8" s="71" t="s">
        <v>121</v>
      </c>
      <c r="CX8" s="71" t="s">
        <v>121</v>
      </c>
      <c r="CY8" s="68" t="s">
        <v>121</v>
      </c>
      <c r="CZ8" s="71">
        <v>205.3</v>
      </c>
      <c r="DA8" s="71">
        <v>182.6</v>
      </c>
      <c r="DB8" s="71">
        <v>165.4</v>
      </c>
      <c r="DC8" s="71">
        <v>140</v>
      </c>
      <c r="DD8" s="71">
        <v>188</v>
      </c>
      <c r="DE8" s="71">
        <v>283.7</v>
      </c>
      <c r="DF8" s="71">
        <v>263.39999999999998</v>
      </c>
      <c r="DG8" s="71">
        <v>178.3</v>
      </c>
      <c r="DH8" s="71">
        <v>1310.7</v>
      </c>
      <c r="DI8" s="71">
        <v>110.8</v>
      </c>
      <c r="DJ8" s="68">
        <v>183.4</v>
      </c>
      <c r="DK8" s="71">
        <v>105.3</v>
      </c>
      <c r="DL8" s="71">
        <v>107.6</v>
      </c>
      <c r="DM8" s="71">
        <v>99.7</v>
      </c>
      <c r="DN8" s="71">
        <v>98.3</v>
      </c>
      <c r="DO8" s="71">
        <v>76.2</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2022-01-14T07:07:18Z</cp:lastPrinted>
  <dcterms:created xsi:type="dcterms:W3CDTF">2021-12-17T06:03:45Z</dcterms:created>
  <dcterms:modified xsi:type="dcterms:W3CDTF">2022-02-01T01:08:44Z</dcterms:modified>
  <cp:category/>
</cp:coreProperties>
</file>