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bbjoPM8CiElFR2TkrqYF/W2o7ndIYbcmn8VBfyYaiRBaNZXy+BjgKhz/Zkd0RJNEG4o8QcjBx37D6+mwYljp6w==" workbookSaltValue="BtbosMTW38AP2D9zK6rCeg==" workbookSpinCount="100000" lockStructure="1"/>
  <bookViews>
    <workbookView xWindow="-120" yWindow="-120" windowWidth="29040" windowHeight="1584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BZ30" i="4"/>
  <c r="IE76" i="4"/>
  <c r="BZ51" i="4"/>
  <c r="GQ30" i="4"/>
  <c r="HP76" i="4"/>
  <c r="BG51" i="4"/>
  <c r="BG30" i="4"/>
  <c r="KO51" i="4"/>
  <c r="AV76" i="4"/>
  <c r="FX30" i="4"/>
  <c r="LE76" i="4"/>
  <c r="FX51" i="4"/>
  <c r="KO30" i="4"/>
  <c r="HA76" i="4"/>
  <c r="AN51" i="4"/>
  <c r="FE30" i="4"/>
  <c r="FE51" i="4"/>
  <c r="AN30" i="4"/>
  <c r="AG76" i="4"/>
  <c r="JV51" i="4"/>
  <c r="KP76" i="4"/>
  <c r="JV30" i="4"/>
  <c r="KA76" i="4"/>
  <c r="EL51" i="4"/>
  <c r="JC30" i="4"/>
  <c r="GL76" i="4"/>
  <c r="U51" i="4"/>
  <c r="EL30" i="4"/>
  <c r="R76" i="4"/>
  <c r="JC51" i="4"/>
  <c r="U30"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<sst xmlns="http://schemas.openxmlformats.org/spreadsheetml/2006/main" count="278" uniqueCount="137">
  <si>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</si>
  <si>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</si>
  <si>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</si>
  <si>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</si>
  <si>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</si>
  <si>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</si>
  <si>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</si>
  <si>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</si>
  <si>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</si>
  <si>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</si>
  <si>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</si>
  <si>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</si>
  <si>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</si>
  <si>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</si>
  <si>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</si>
  <si>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</si>
  <si>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</si>
  <si>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</si>
  <si>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</si>
  <si>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</si>
  <si>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</si>
  <si>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</si>
  <si>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</si>
  <si>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</si>
  <si>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</si>
  <si>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</si>
  <si>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</si>
  <si>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</si>
  <si>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</si>
  <si>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</si>
  <si>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</si>
  <si>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</si>
  <si>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</si>
  <si>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</si>
  <si>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</si>
  <si>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</si>
  <si>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</si>
  <si>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</si>
  <si>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</si>
  <si>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</si>
  <si>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</si>
  <si>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</si>
  <si>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</si>
  <si>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</si>
  <si>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</si>
  <si>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</si>
  <si>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</si>
  <si>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</si>
  <si>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</si>
  <si>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</si>
  <si>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</si>
  <si>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</si>
  <si>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</si>
  <si>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</si>
  <si>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</si>
  <si>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</si>
  <si>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</si>
  <si>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</si>
  <si>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</si>
  <si>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</si>
  <si>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</si>
  <si>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</si>
  <si>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</si>
  <si>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</si>
  <si>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</si>
  <si>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</si>
  <si>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</si>
  <si>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</si>
  <si>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</si>
  <si>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</si>
  <si>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</si>
  <si>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</si>
  <si>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</si>
  <si>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</si>
  <si>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</si>
  <si>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</si>
  <si>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</si>
  <si>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</si>
  <si>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</si>
  <si>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</si>
  <si>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</si>
  <si>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</si>
  <si>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</si>
  <si>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</si>
  <si>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</si>
  <si>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</si>
  <si>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</si>
  <si>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</si>
  <si>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</si>
  <si>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</si>
  <si>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</si>
  <si>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</si>
  <si>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</si>
  <si>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</si>
  <si>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</si>
  <si>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</si>
  <si>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</si>
  <si>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</si>
  <si>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</si>
  <si>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</si>
  <si>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</si>
  <si>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</si>
  <si>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</si>
  <si>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当該値(N-2)</t>
    <phoneticPr fontId="5"/>
  </si>
  <si>
    <t>当該値(N-1)</t>
    <phoneticPr fontId="5"/>
  </si>
  <si>
    <t>当該値(N)</t>
    <phoneticPr fontId="5"/>
  </si>
  <si>
    <t>当該値(N-3)</t>
    <phoneticPr fontId="5"/>
  </si>
  <si>
    <t>当該値(N-1)</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</si>
  <si>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</si>
  <si>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</si>
  <si>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</si>
  <si>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</si>
  <si>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</si>
  <si>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</si>
  <si>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</si>
  <si>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豊川市</t>
  </si>
  <si>
    <t>西小坂井駅前駐車場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</si>
  <si>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</si>
  <si>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</si>
  <si>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</si>
  <si>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</si>
  <si>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</si>
  <si>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</si>
  <si>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</si>
  <si>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</si>
  <si>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</si>
  <si>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</si>
  <si>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</si>
  <si>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</si>
  <si>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</si>
  <si>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</si>
  <si>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</si>
  <si>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</si>
  <si>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当該施設は建設時に地方債を利用していません。
　今後10年間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い、施設の耐久性・安全性を高めることで、利用者の満足度の向上に努めます。
　資産全体から、現在の立地に必要不可欠なものと考えており、引き続き民間の管理運営ノウハウを活用することで資産価値の向上に努めます。</t>
    <rPh sb="1" eb="3">
      <t>トウガイ</t>
    </rPh>
    <rPh sb="3" eb="5">
      <t>シセツ</t>
    </rPh>
    <rPh sb="6" eb="8">
      <t>ケンセツ</t>
    </rPh>
    <rPh sb="8" eb="9">
      <t>ジ</t>
    </rPh>
    <rPh sb="10" eb="13">
      <t>チホウサイ</t>
    </rPh>
    <rPh sb="14" eb="16">
      <t>リヨウ</t>
    </rPh>
    <rPh sb="120" eb="122">
      <t>ヒツヨウ</t>
    </rPh>
    <rPh sb="123" eb="124">
      <t>オウ</t>
    </rPh>
    <rPh sb="126" eb="129">
      <t>テイキテキ</t>
    </rPh>
    <rPh sb="130" eb="131">
      <t>オコナ</t>
    </rPh>
    <rPh sb="133" eb="135">
      <t>シセツ</t>
    </rPh>
    <rPh sb="136" eb="139">
      <t>タイキュウセイ</t>
    </rPh>
    <rPh sb="140" eb="143">
      <t>アンゼンセイ</t>
    </rPh>
    <rPh sb="144" eb="145">
      <t>タカ</t>
    </rPh>
    <rPh sb="213" eb="215">
      <t>カツヨウ</t>
    </rPh>
    <phoneticPr fontId="5"/>
  </si>
  <si>
    <t>　本駐車場の利用状況（⑪稼働率）につきましては、過去５年間でほぼ横ばいに推移しています。全国平均値や類似施設平均値と比較すると低調です。要因としては本駐車場の駐車可能区画のおよそ半数を定期利用枠としていることや、一台当たりの平均利用時間がおよそ５時間であり、長時間利用される方が多いという理由があります。⑪稼働率は低調なものの、一時利用の収益は新型コロナウイルス感染症の影響があった令和２年度を除き増加傾向、定期利用については概ね枠が埋まっている状態のため、収益面では問題ないと考えています。
　現状の利用状況を考慮すると、今後も定期利用の需要が見込まれるため、適宜、定期利用可能台数の増加等を検討していきたいと考えています。</t>
    <rPh sb="172" eb="174">
      <t>シンガタ</t>
    </rPh>
    <rPh sb="181" eb="184">
      <t>カンセンショウ</t>
    </rPh>
    <rPh sb="185" eb="187">
      <t>エイキョウ</t>
    </rPh>
    <rPh sb="191" eb="193">
      <t>レイワ</t>
    </rPh>
    <rPh sb="194" eb="195">
      <t>ネン</t>
    </rPh>
    <rPh sb="195" eb="196">
      <t>ド</t>
    </rPh>
    <rPh sb="197" eb="198">
      <t>ノゾ</t>
    </rPh>
    <rPh sb="213" eb="214">
      <t>オオム</t>
    </rPh>
    <phoneticPr fontId="5"/>
  </si>
  <si>
    <t>　本駐車場の経営につきましては、令和元年度までほぼ横ばいに推移しています。
　①収益的収支比率は減少しましたが、毎年度100％を超えており、他会計からの繰入を行わず、特別会計にて独立採算制を保っています。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また時間貸しの利用も行っており、当該施設収益の５０％を占めています。さらなる収益増加のため、駐車場の広告宣伝等を適宜検討していきます。今後も安定した経営を継続していくとともに、費用削減を行い、更なる収益向上に努めます。</t>
    <rPh sb="1" eb="2">
      <t>ホン</t>
    </rPh>
    <rPh sb="2" eb="5">
      <t>チュウシャジョウ</t>
    </rPh>
    <rPh sb="6" eb="8">
      <t>ケイエイ</t>
    </rPh>
    <rPh sb="16" eb="18">
      <t>レイワ</t>
    </rPh>
    <rPh sb="18" eb="20">
      <t>ガンネン</t>
    </rPh>
    <rPh sb="20" eb="21">
      <t>ド</t>
    </rPh>
    <rPh sb="25" eb="26">
      <t>ヨコ</t>
    </rPh>
    <rPh sb="29" eb="31">
      <t>スイイ</t>
    </rPh>
    <rPh sb="40" eb="47">
      <t>シュウエキテキシュウシヒリツ</t>
    </rPh>
    <rPh sb="48" eb="50">
      <t>ゲンショウ</t>
    </rPh>
    <rPh sb="56" eb="59">
      <t>マイネンド</t>
    </rPh>
    <rPh sb="64" eb="65">
      <t>コ</t>
    </rPh>
    <rPh sb="70" eb="71">
      <t>ホカ</t>
    </rPh>
    <rPh sb="71" eb="73">
      <t>カイケイ</t>
    </rPh>
    <rPh sb="76" eb="78">
      <t>クリイレ</t>
    </rPh>
    <rPh sb="79" eb="80">
      <t>オコナ</t>
    </rPh>
    <rPh sb="83" eb="85">
      <t>トクベツ</t>
    </rPh>
    <rPh sb="85" eb="87">
      <t>カイケイ</t>
    </rPh>
    <rPh sb="89" eb="91">
      <t>ドクリツ</t>
    </rPh>
    <rPh sb="91" eb="93">
      <t>サイサン</t>
    </rPh>
    <rPh sb="93" eb="94">
      <t>セイ</t>
    </rPh>
    <rPh sb="95" eb="96">
      <t>タモ</t>
    </rPh>
    <rPh sb="175" eb="177">
      <t>モクテキ</t>
    </rPh>
    <phoneticPr fontId="5"/>
  </si>
  <si>
    <t>　本駐車場全体としては、各種全国平均値等より低い項目が見られ、収益状況としては概ね増加傾向であることや他会計からの繰入を行わない独立採算制を保っていることから健全な経営が行われていると判断しています。また、周辺の類似駐車施設と比較しても、定期利用料金は妥当であり、定期駐車可能枠もほぼ埋まっている状態からも健全経営であると言えます。
  経営戦略については、令和2年度に策定し、令和７年度を目途に改定予定です。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付加価値を高め、利用者数及び収益の増加に努めます。</t>
    <rPh sb="189" eb="191">
      <t>レイワ</t>
    </rPh>
    <rPh sb="192" eb="194">
      <t>ネンド</t>
    </rPh>
    <rPh sb="195" eb="197">
      <t>メド</t>
    </rPh>
    <rPh sb="198" eb="202">
      <t>カイテイヨテイ</t>
    </rPh>
    <rPh sb="334" eb="335">
      <t>カズ</t>
    </rPh>
    <rPh sb="335" eb="336">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</si>
</sst>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264.39999999999998</c:v>
                </c:pt>
                <c:pt idx="1">
                  <c:v>270.3</c:v>
                </c:pt>
                <c:pt idx="2">
                  <c:v>299.2</c:v>
                </c:pt>
                <c:pt idx="3">
                  <c:v>290.5</c:v>
                </c:pt>
                <c:pt idx="4">
                  <c:v>195.8</c:v>
                </c:pt>
              </c:numCache>
            </c:numRef>
          </c:val>
          <c:extLst>
            <c:ext xmlns:c16="http://schemas.microsoft.com/office/drawing/2014/chart" uri="{C3380CC4-5D6E-409C-BE32-E72D297353CC}">
              <c16:uniqueId val="{00000000-D65D-4E15-B984-7646ADFEA31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D65D-4E15-B984-7646ADFEA31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99-461F-BBF0-8994AF0006E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1599-461F-BBF0-8994AF0006E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064-4BAB-90E5-1095772E894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064-4BAB-90E5-1095772E894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B6A-4D9D-8AFB-2B4B8A713D6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B6A-4D9D-8AFB-2B4B8A713D6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CF1-4A9C-AEDC-BF02FB4F423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7CF1-4A9C-AEDC-BF02FB4F423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ABF-4A9B-BB7D-145F4C0D8F8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3ABF-4A9B-BB7D-145F4C0D8F8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26.4</c:v>
                </c:pt>
                <c:pt idx="1">
                  <c:v>28.3</c:v>
                </c:pt>
                <c:pt idx="2">
                  <c:v>32.1</c:v>
                </c:pt>
                <c:pt idx="3">
                  <c:v>34</c:v>
                </c:pt>
                <c:pt idx="4">
                  <c:v>26.4</c:v>
                </c:pt>
              </c:numCache>
            </c:numRef>
          </c:val>
          <c:extLst>
            <c:ext xmlns:c16="http://schemas.microsoft.com/office/drawing/2014/chart" uri="{C3380CC4-5D6E-409C-BE32-E72D297353CC}">
              <c16:uniqueId val="{00000000-8EBE-4E48-A544-912F002EF62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8EBE-4E48-A544-912F002EF62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62.2</c:v>
                </c:pt>
                <c:pt idx="1">
                  <c:v>63</c:v>
                </c:pt>
                <c:pt idx="2">
                  <c:v>66.599999999999994</c:v>
                </c:pt>
                <c:pt idx="3">
                  <c:v>65.599999999999994</c:v>
                </c:pt>
                <c:pt idx="4">
                  <c:v>48.9</c:v>
                </c:pt>
              </c:numCache>
            </c:numRef>
          </c:val>
          <c:extLst>
            <c:ext xmlns:c16="http://schemas.microsoft.com/office/drawing/2014/chart" uri="{C3380CC4-5D6E-409C-BE32-E72D297353CC}">
              <c16:uniqueId val="{00000000-4842-4E7C-B739-6F9D76CAEC3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4842-4E7C-B739-6F9D76CAEC3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2195</c:v>
                </c:pt>
                <c:pt idx="1">
                  <c:v>2295</c:v>
                </c:pt>
                <c:pt idx="2">
                  <c:v>2681</c:v>
                </c:pt>
                <c:pt idx="3">
                  <c:v>2614</c:v>
                </c:pt>
                <c:pt idx="4">
                  <c:v>1354</c:v>
                </c:pt>
              </c:numCache>
            </c:numRef>
          </c:val>
          <c:extLst>
            <c:ext xmlns:c16="http://schemas.microsoft.com/office/drawing/2014/chart" uri="{C3380CC4-5D6E-409C-BE32-E72D297353CC}">
              <c16:uniqueId val="{00000000-AF22-4AE5-9EF4-7A059B28C95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AF22-4AE5-9EF4-7A059B28C95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愛知県豊川市　西小坂井駅前駐車場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1255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264.39999999999998</v>
      </c>
      <c r="V31" s="110"/>
      <c r="W31" s="110"/>
      <c r="X31" s="110"/>
      <c r="Y31" s="110"/>
      <c r="Z31" s="110"/>
      <c r="AA31" s="110"/>
      <c r="AB31" s="110"/>
      <c r="AC31" s="110"/>
      <c r="AD31" s="110"/>
      <c r="AE31" s="110"/>
      <c r="AF31" s="110"/>
      <c r="AG31" s="110"/>
      <c r="AH31" s="110"/>
      <c r="AI31" s="110"/>
      <c r="AJ31" s="110"/>
      <c r="AK31" s="110"/>
      <c r="AL31" s="110"/>
      <c r="AM31" s="110"/>
      <c r="AN31" s="110">
        <f>データ!Z7</f>
        <v>270.3</v>
      </c>
      <c r="AO31" s="110"/>
      <c r="AP31" s="110"/>
      <c r="AQ31" s="110"/>
      <c r="AR31" s="110"/>
      <c r="AS31" s="110"/>
      <c r="AT31" s="110"/>
      <c r="AU31" s="110"/>
      <c r="AV31" s="110"/>
      <c r="AW31" s="110"/>
      <c r="AX31" s="110"/>
      <c r="AY31" s="110"/>
      <c r="AZ31" s="110"/>
      <c r="BA31" s="110"/>
      <c r="BB31" s="110"/>
      <c r="BC31" s="110"/>
      <c r="BD31" s="110"/>
      <c r="BE31" s="110"/>
      <c r="BF31" s="110"/>
      <c r="BG31" s="110">
        <f>データ!AA7</f>
        <v>299.2</v>
      </c>
      <c r="BH31" s="110"/>
      <c r="BI31" s="110"/>
      <c r="BJ31" s="110"/>
      <c r="BK31" s="110"/>
      <c r="BL31" s="110"/>
      <c r="BM31" s="110"/>
      <c r="BN31" s="110"/>
      <c r="BO31" s="110"/>
      <c r="BP31" s="110"/>
      <c r="BQ31" s="110"/>
      <c r="BR31" s="110"/>
      <c r="BS31" s="110"/>
      <c r="BT31" s="110"/>
      <c r="BU31" s="110"/>
      <c r="BV31" s="110"/>
      <c r="BW31" s="110"/>
      <c r="BX31" s="110"/>
      <c r="BY31" s="110"/>
      <c r="BZ31" s="110">
        <f>データ!AB7</f>
        <v>290.5</v>
      </c>
      <c r="CA31" s="110"/>
      <c r="CB31" s="110"/>
      <c r="CC31" s="110"/>
      <c r="CD31" s="110"/>
      <c r="CE31" s="110"/>
      <c r="CF31" s="110"/>
      <c r="CG31" s="110"/>
      <c r="CH31" s="110"/>
      <c r="CI31" s="110"/>
      <c r="CJ31" s="110"/>
      <c r="CK31" s="110"/>
      <c r="CL31" s="110"/>
      <c r="CM31" s="110"/>
      <c r="CN31" s="110"/>
      <c r="CO31" s="110"/>
      <c r="CP31" s="110"/>
      <c r="CQ31" s="110"/>
      <c r="CR31" s="110"/>
      <c r="CS31" s="110">
        <f>データ!AC7</f>
        <v>195.8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26.4</v>
      </c>
      <c r="JD31" s="81"/>
      <c r="JE31" s="81"/>
      <c r="JF31" s="81"/>
      <c r="JG31" s="81"/>
      <c r="JH31" s="81"/>
      <c r="JI31" s="81"/>
      <c r="JJ31" s="81"/>
      <c r="JK31" s="81"/>
      <c r="JL31" s="81"/>
      <c r="JM31" s="81"/>
      <c r="JN31" s="81"/>
      <c r="JO31" s="81"/>
      <c r="JP31" s="81"/>
      <c r="JQ31" s="81"/>
      <c r="JR31" s="81"/>
      <c r="JS31" s="81"/>
      <c r="JT31" s="81"/>
      <c r="JU31" s="82"/>
      <c r="JV31" s="80">
        <f>データ!DL7</f>
        <v>28.3</v>
      </c>
      <c r="JW31" s="81"/>
      <c r="JX31" s="81"/>
      <c r="JY31" s="81"/>
      <c r="JZ31" s="81"/>
      <c r="KA31" s="81"/>
      <c r="KB31" s="81"/>
      <c r="KC31" s="81"/>
      <c r="KD31" s="81"/>
      <c r="KE31" s="81"/>
      <c r="KF31" s="81"/>
      <c r="KG31" s="81"/>
      <c r="KH31" s="81"/>
      <c r="KI31" s="81"/>
      <c r="KJ31" s="81"/>
      <c r="KK31" s="81"/>
      <c r="KL31" s="81"/>
      <c r="KM31" s="81"/>
      <c r="KN31" s="82"/>
      <c r="KO31" s="80">
        <f>データ!DM7</f>
        <v>32.1</v>
      </c>
      <c r="KP31" s="81"/>
      <c r="KQ31" s="81"/>
      <c r="KR31" s="81"/>
      <c r="KS31" s="81"/>
      <c r="KT31" s="81"/>
      <c r="KU31" s="81"/>
      <c r="KV31" s="81"/>
      <c r="KW31" s="81"/>
      <c r="KX31" s="81"/>
      <c r="KY31" s="81"/>
      <c r="KZ31" s="81"/>
      <c r="LA31" s="81"/>
      <c r="LB31" s="81"/>
      <c r="LC31" s="81"/>
      <c r="LD31" s="81"/>
      <c r="LE31" s="81"/>
      <c r="LF31" s="81"/>
      <c r="LG31" s="82"/>
      <c r="LH31" s="80">
        <f>データ!DN7</f>
        <v>34</v>
      </c>
      <c r="LI31" s="81"/>
      <c r="LJ31" s="81"/>
      <c r="LK31" s="81"/>
      <c r="LL31" s="81"/>
      <c r="LM31" s="81"/>
      <c r="LN31" s="81"/>
      <c r="LO31" s="81"/>
      <c r="LP31" s="81"/>
      <c r="LQ31" s="81"/>
      <c r="LR31" s="81"/>
      <c r="LS31" s="81"/>
      <c r="LT31" s="81"/>
      <c r="LU31" s="81"/>
      <c r="LV31" s="81"/>
      <c r="LW31" s="81"/>
      <c r="LX31" s="81"/>
      <c r="LY31" s="81"/>
      <c r="LZ31" s="82"/>
      <c r="MA31" s="80">
        <f>データ!DO7</f>
        <v>26.4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62.2</v>
      </c>
      <c r="EM52" s="110"/>
      <c r="EN52" s="110"/>
      <c r="EO52" s="110"/>
      <c r="EP52" s="110"/>
      <c r="EQ52" s="110"/>
      <c r="ER52" s="110"/>
      <c r="ES52" s="110"/>
      <c r="ET52" s="110"/>
      <c r="EU52" s="110"/>
      <c r="EV52" s="110"/>
      <c r="EW52" s="110"/>
      <c r="EX52" s="110"/>
      <c r="EY52" s="110"/>
      <c r="EZ52" s="110"/>
      <c r="FA52" s="110"/>
      <c r="FB52" s="110"/>
      <c r="FC52" s="110"/>
      <c r="FD52" s="110"/>
      <c r="FE52" s="110">
        <f>データ!BG7</f>
        <v>63</v>
      </c>
      <c r="FF52" s="110"/>
      <c r="FG52" s="110"/>
      <c r="FH52" s="110"/>
      <c r="FI52" s="110"/>
      <c r="FJ52" s="110"/>
      <c r="FK52" s="110"/>
      <c r="FL52" s="110"/>
      <c r="FM52" s="110"/>
      <c r="FN52" s="110"/>
      <c r="FO52" s="110"/>
      <c r="FP52" s="110"/>
      <c r="FQ52" s="110"/>
      <c r="FR52" s="110"/>
      <c r="FS52" s="110"/>
      <c r="FT52" s="110"/>
      <c r="FU52" s="110"/>
      <c r="FV52" s="110"/>
      <c r="FW52" s="110"/>
      <c r="FX52" s="110">
        <f>データ!BH7</f>
        <v>66.599999999999994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65.599999999999994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48.9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2195</v>
      </c>
      <c r="JD52" s="106"/>
      <c r="JE52" s="106"/>
      <c r="JF52" s="106"/>
      <c r="JG52" s="106"/>
      <c r="JH52" s="106"/>
      <c r="JI52" s="106"/>
      <c r="JJ52" s="106"/>
      <c r="JK52" s="106"/>
      <c r="JL52" s="106"/>
      <c r="JM52" s="106"/>
      <c r="JN52" s="106"/>
      <c r="JO52" s="106"/>
      <c r="JP52" s="106"/>
      <c r="JQ52" s="106"/>
      <c r="JR52" s="106"/>
      <c r="JS52" s="106"/>
      <c r="JT52" s="106"/>
      <c r="JU52" s="106"/>
      <c r="JV52" s="106">
        <f>データ!BR7</f>
        <v>2295</v>
      </c>
      <c r="JW52" s="106"/>
      <c r="JX52" s="106"/>
      <c r="JY52" s="106"/>
      <c r="JZ52" s="106"/>
      <c r="KA52" s="106"/>
      <c r="KB52" s="106"/>
      <c r="KC52" s="106"/>
      <c r="KD52" s="106"/>
      <c r="KE52" s="106"/>
      <c r="KF52" s="106"/>
      <c r="KG52" s="106"/>
      <c r="KH52" s="106"/>
      <c r="KI52" s="106"/>
      <c r="KJ52" s="106"/>
      <c r="KK52" s="106"/>
      <c r="KL52" s="106"/>
      <c r="KM52" s="106"/>
      <c r="KN52" s="106"/>
      <c r="KO52" s="106">
        <f>データ!BS7</f>
        <v>2681</v>
      </c>
      <c r="KP52" s="106"/>
      <c r="KQ52" s="106"/>
      <c r="KR52" s="106"/>
      <c r="KS52" s="106"/>
      <c r="KT52" s="106"/>
      <c r="KU52" s="106"/>
      <c r="KV52" s="106"/>
      <c r="KW52" s="106"/>
      <c r="KX52" s="106"/>
      <c r="KY52" s="106"/>
      <c r="KZ52" s="106"/>
      <c r="LA52" s="106"/>
      <c r="LB52" s="106"/>
      <c r="LC52" s="106"/>
      <c r="LD52" s="106"/>
      <c r="LE52" s="106"/>
      <c r="LF52" s="106"/>
      <c r="LG52" s="106"/>
      <c r="LH52" s="106">
        <f>データ!BT7</f>
        <v>2614</v>
      </c>
      <c r="LI52" s="106"/>
      <c r="LJ52" s="106"/>
      <c r="LK52" s="106"/>
      <c r="LL52" s="106"/>
      <c r="LM52" s="106"/>
      <c r="LN52" s="106"/>
      <c r="LO52" s="106"/>
      <c r="LP52" s="106"/>
      <c r="LQ52" s="106"/>
      <c r="LR52" s="106"/>
      <c r="LS52" s="106"/>
      <c r="LT52" s="106"/>
      <c r="LU52" s="106"/>
      <c r="LV52" s="106"/>
      <c r="LW52" s="106"/>
      <c r="LX52" s="106"/>
      <c r="LY52" s="106"/>
      <c r="LZ52" s="106"/>
      <c r="MA52" s="106">
        <f>データ!BU7</f>
        <v>1354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70852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28535</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28.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F5/eavHF12u1CcVTvo07lD+vnbNLYyyCBMvK9NAeDHIk2v7PjG0qfciHvaOp0gGmiqsXT7JcJkt7WdgTOv8IEA==" saltValue="p8kcfY4djaMlE7N4RkvI2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93</v>
      </c>
      <c r="AO5" s="59" t="s">
        <v>94</v>
      </c>
      <c r="AP5" s="59" t="s">
        <v>95</v>
      </c>
      <c r="AQ5" s="59" t="s">
        <v>96</v>
      </c>
      <c r="AR5" s="59" t="s">
        <v>97</v>
      </c>
      <c r="AS5" s="59" t="s">
        <v>98</v>
      </c>
      <c r="AT5" s="59" t="s">
        <v>99</v>
      </c>
      <c r="AU5" s="59" t="s">
        <v>102</v>
      </c>
      <c r="AV5" s="59" t="s">
        <v>101</v>
      </c>
      <c r="AW5" s="59" t="s">
        <v>103</v>
      </c>
      <c r="AX5" s="59" t="s">
        <v>104</v>
      </c>
      <c r="AY5" s="59" t="s">
        <v>105</v>
      </c>
      <c r="AZ5" s="59" t="s">
        <v>94</v>
      </c>
      <c r="BA5" s="59" t="s">
        <v>95</v>
      </c>
      <c r="BB5" s="59" t="s">
        <v>96</v>
      </c>
      <c r="BC5" s="59" t="s">
        <v>97</v>
      </c>
      <c r="BD5" s="59" t="s">
        <v>98</v>
      </c>
      <c r="BE5" s="59" t="s">
        <v>99</v>
      </c>
      <c r="BF5" s="59" t="s">
        <v>89</v>
      </c>
      <c r="BG5" s="59" t="s">
        <v>101</v>
      </c>
      <c r="BH5" s="59" t="s">
        <v>91</v>
      </c>
      <c r="BI5" s="59" t="s">
        <v>92</v>
      </c>
      <c r="BJ5" s="59" t="s">
        <v>93</v>
      </c>
      <c r="BK5" s="59" t="s">
        <v>94</v>
      </c>
      <c r="BL5" s="59" t="s">
        <v>95</v>
      </c>
      <c r="BM5" s="59" t="s">
        <v>96</v>
      </c>
      <c r="BN5" s="59" t="s">
        <v>97</v>
      </c>
      <c r="BO5" s="59" t="s">
        <v>98</v>
      </c>
      <c r="BP5" s="59" t="s">
        <v>99</v>
      </c>
      <c r="BQ5" s="59" t="s">
        <v>89</v>
      </c>
      <c r="BR5" s="59" t="s">
        <v>106</v>
      </c>
      <c r="BS5" s="59" t="s">
        <v>103</v>
      </c>
      <c r="BT5" s="59" t="s">
        <v>107</v>
      </c>
      <c r="BU5" s="59" t="s">
        <v>93</v>
      </c>
      <c r="BV5" s="59" t="s">
        <v>94</v>
      </c>
      <c r="BW5" s="59" t="s">
        <v>95</v>
      </c>
      <c r="BX5" s="59" t="s">
        <v>96</v>
      </c>
      <c r="BY5" s="59" t="s">
        <v>97</v>
      </c>
      <c r="BZ5" s="59" t="s">
        <v>98</v>
      </c>
      <c r="CA5" s="59" t="s">
        <v>99</v>
      </c>
      <c r="CB5" s="59" t="s">
        <v>89</v>
      </c>
      <c r="CC5" s="59" t="s">
        <v>90</v>
      </c>
      <c r="CD5" s="59" t="s">
        <v>108</v>
      </c>
      <c r="CE5" s="59" t="s">
        <v>104</v>
      </c>
      <c r="CF5" s="59" t="s">
        <v>93</v>
      </c>
      <c r="CG5" s="59" t="s">
        <v>94</v>
      </c>
      <c r="CH5" s="59" t="s">
        <v>95</v>
      </c>
      <c r="CI5" s="59" t="s">
        <v>96</v>
      </c>
      <c r="CJ5" s="59" t="s">
        <v>97</v>
      </c>
      <c r="CK5" s="59" t="s">
        <v>98</v>
      </c>
      <c r="CL5" s="59" t="s">
        <v>99</v>
      </c>
      <c r="CM5" s="150"/>
      <c r="CN5" s="150"/>
      <c r="CO5" s="59" t="s">
        <v>100</v>
      </c>
      <c r="CP5" s="59" t="s">
        <v>90</v>
      </c>
      <c r="CQ5" s="59" t="s">
        <v>103</v>
      </c>
      <c r="CR5" s="59" t="s">
        <v>92</v>
      </c>
      <c r="CS5" s="59" t="s">
        <v>93</v>
      </c>
      <c r="CT5" s="59" t="s">
        <v>94</v>
      </c>
      <c r="CU5" s="59" t="s">
        <v>95</v>
      </c>
      <c r="CV5" s="59" t="s">
        <v>96</v>
      </c>
      <c r="CW5" s="59" t="s">
        <v>97</v>
      </c>
      <c r="CX5" s="59" t="s">
        <v>98</v>
      </c>
      <c r="CY5" s="59" t="s">
        <v>99</v>
      </c>
      <c r="CZ5" s="59" t="s">
        <v>100</v>
      </c>
      <c r="DA5" s="59" t="s">
        <v>90</v>
      </c>
      <c r="DB5" s="59" t="s">
        <v>103</v>
      </c>
      <c r="DC5" s="59" t="s">
        <v>92</v>
      </c>
      <c r="DD5" s="59" t="s">
        <v>105</v>
      </c>
      <c r="DE5" s="59" t="s">
        <v>94</v>
      </c>
      <c r="DF5" s="59" t="s">
        <v>95</v>
      </c>
      <c r="DG5" s="59" t="s">
        <v>96</v>
      </c>
      <c r="DH5" s="59" t="s">
        <v>97</v>
      </c>
      <c r="DI5" s="59" t="s">
        <v>98</v>
      </c>
      <c r="DJ5" s="59" t="s">
        <v>35</v>
      </c>
      <c r="DK5" s="59" t="s">
        <v>89</v>
      </c>
      <c r="DL5" s="59" t="s">
        <v>90</v>
      </c>
      <c r="DM5" s="59" t="s">
        <v>91</v>
      </c>
      <c r="DN5" s="59" t="s">
        <v>109</v>
      </c>
      <c r="DO5" s="59" t="s">
        <v>93</v>
      </c>
      <c r="DP5" s="59" t="s">
        <v>94</v>
      </c>
      <c r="DQ5" s="59" t="s">
        <v>95</v>
      </c>
      <c r="DR5" s="59" t="s">
        <v>96</v>
      </c>
      <c r="DS5" s="59" t="s">
        <v>97</v>
      </c>
      <c r="DT5" s="59" t="s">
        <v>98</v>
      </c>
      <c r="DU5" s="59" t="s">
        <v>99</v>
      </c>
    </row>
    <row r="6" spans="1:125" s="66" customFormat="1" x14ac:dyDescent="0.15">
      <c r="A6" s="49" t="s">
        <v>110</v>
      </c>
      <c r="B6" s="60">
        <f>B8</f>
        <v>2020</v>
      </c>
      <c r="C6" s="60">
        <f t="shared" ref="C6:X6" si="1">C8</f>
        <v>232076</v>
      </c>
      <c r="D6" s="60">
        <f t="shared" si="1"/>
        <v>47</v>
      </c>
      <c r="E6" s="60">
        <f t="shared" si="1"/>
        <v>14</v>
      </c>
      <c r="F6" s="60">
        <f t="shared" si="1"/>
        <v>0</v>
      </c>
      <c r="G6" s="60">
        <f t="shared" si="1"/>
        <v>4</v>
      </c>
      <c r="H6" s="60" t="str">
        <f>SUBSTITUTE(H8,"　","")</f>
        <v>愛知県豊川市</v>
      </c>
      <c r="I6" s="60" t="str">
        <f t="shared" si="1"/>
        <v>西小坂井駅前駐車場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26</v>
      </c>
      <c r="S6" s="62" t="str">
        <f t="shared" si="1"/>
        <v>駅</v>
      </c>
      <c r="T6" s="62" t="str">
        <f t="shared" si="1"/>
        <v>無</v>
      </c>
      <c r="U6" s="63">
        <f t="shared" si="1"/>
        <v>1255</v>
      </c>
      <c r="V6" s="63">
        <f t="shared" si="1"/>
        <v>53</v>
      </c>
      <c r="W6" s="63">
        <f t="shared" si="1"/>
        <v>100</v>
      </c>
      <c r="X6" s="62" t="str">
        <f t="shared" si="1"/>
        <v>代行制</v>
      </c>
      <c r="Y6" s="64">
        <f>IF(Y8="-",NA(),Y8)</f>
        <v>264.39999999999998</v>
      </c>
      <c r="Z6" s="64">
        <f t="shared" ref="Z6:AH6" si="2">IF(Z8="-",NA(),Z8)</f>
        <v>270.3</v>
      </c>
      <c r="AA6" s="64">
        <f t="shared" si="2"/>
        <v>299.2</v>
      </c>
      <c r="AB6" s="64">
        <f t="shared" si="2"/>
        <v>290.5</v>
      </c>
      <c r="AC6" s="64">
        <f t="shared" si="2"/>
        <v>195.8</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62.2</v>
      </c>
      <c r="BG6" s="64">
        <f t="shared" ref="BG6:BO6" si="5">IF(BG8="-",NA(),BG8)</f>
        <v>63</v>
      </c>
      <c r="BH6" s="64">
        <f t="shared" si="5"/>
        <v>66.599999999999994</v>
      </c>
      <c r="BI6" s="64">
        <f t="shared" si="5"/>
        <v>65.599999999999994</v>
      </c>
      <c r="BJ6" s="64">
        <f t="shared" si="5"/>
        <v>48.9</v>
      </c>
      <c r="BK6" s="64">
        <f t="shared" si="5"/>
        <v>34.700000000000003</v>
      </c>
      <c r="BL6" s="64">
        <f t="shared" si="5"/>
        <v>39.6</v>
      </c>
      <c r="BM6" s="64">
        <f t="shared" si="5"/>
        <v>29</v>
      </c>
      <c r="BN6" s="64">
        <f t="shared" si="5"/>
        <v>32.9</v>
      </c>
      <c r="BO6" s="64">
        <f t="shared" si="5"/>
        <v>-121.8</v>
      </c>
      <c r="BP6" s="61" t="str">
        <f>IF(BP8="-","",IF(BP8="-","【-】","【"&amp;SUBSTITUTE(TEXT(BP8,"#,##0.0"),"-","△")&amp;"】"))</f>
        <v>【△65.9】</v>
      </c>
      <c r="BQ6" s="65">
        <f>IF(BQ8="-",NA(),BQ8)</f>
        <v>2195</v>
      </c>
      <c r="BR6" s="65">
        <f t="shared" ref="BR6:BZ6" si="6">IF(BR8="-",NA(),BR8)</f>
        <v>2295</v>
      </c>
      <c r="BS6" s="65">
        <f t="shared" si="6"/>
        <v>2681</v>
      </c>
      <c r="BT6" s="65">
        <f t="shared" si="6"/>
        <v>2614</v>
      </c>
      <c r="BU6" s="65">
        <f t="shared" si="6"/>
        <v>1354</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111</v>
      </c>
      <c r="CM6" s="63">
        <f t="shared" ref="CM6:CN6" si="7">CM8</f>
        <v>70852</v>
      </c>
      <c r="CN6" s="63">
        <f t="shared" si="7"/>
        <v>28535</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26.4</v>
      </c>
      <c r="DL6" s="64">
        <f t="shared" ref="DL6:DT6" si="9">IF(DL8="-",NA(),DL8)</f>
        <v>28.3</v>
      </c>
      <c r="DM6" s="64">
        <f t="shared" si="9"/>
        <v>32.1</v>
      </c>
      <c r="DN6" s="64">
        <f t="shared" si="9"/>
        <v>34</v>
      </c>
      <c r="DO6" s="64">
        <f t="shared" si="9"/>
        <v>26.4</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112</v>
      </c>
      <c r="B7" s="60">
        <f t="shared" ref="B7:X7" si="10">B8</f>
        <v>2020</v>
      </c>
      <c r="C7" s="60">
        <f t="shared" si="10"/>
        <v>232076</v>
      </c>
      <c r="D7" s="60">
        <f t="shared" si="10"/>
        <v>47</v>
      </c>
      <c r="E7" s="60">
        <f t="shared" si="10"/>
        <v>14</v>
      </c>
      <c r="F7" s="60">
        <f t="shared" si="10"/>
        <v>0</v>
      </c>
      <c r="G7" s="60">
        <f t="shared" si="10"/>
        <v>4</v>
      </c>
      <c r="H7" s="60" t="str">
        <f t="shared" si="10"/>
        <v>愛知県　豊川市</v>
      </c>
      <c r="I7" s="60" t="str">
        <f t="shared" si="10"/>
        <v>西小坂井駅前駐車場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26</v>
      </c>
      <c r="S7" s="62" t="str">
        <f t="shared" si="10"/>
        <v>駅</v>
      </c>
      <c r="T7" s="62" t="str">
        <f t="shared" si="10"/>
        <v>無</v>
      </c>
      <c r="U7" s="63">
        <f t="shared" si="10"/>
        <v>1255</v>
      </c>
      <c r="V7" s="63">
        <f t="shared" si="10"/>
        <v>53</v>
      </c>
      <c r="W7" s="63">
        <f t="shared" si="10"/>
        <v>100</v>
      </c>
      <c r="X7" s="62" t="str">
        <f t="shared" si="10"/>
        <v>代行制</v>
      </c>
      <c r="Y7" s="64">
        <f>Y8</f>
        <v>264.39999999999998</v>
      </c>
      <c r="Z7" s="64">
        <f t="shared" ref="Z7:AH7" si="11">Z8</f>
        <v>270.3</v>
      </c>
      <c r="AA7" s="64">
        <f t="shared" si="11"/>
        <v>299.2</v>
      </c>
      <c r="AB7" s="64">
        <f t="shared" si="11"/>
        <v>290.5</v>
      </c>
      <c r="AC7" s="64">
        <f t="shared" si="11"/>
        <v>195.8</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62.2</v>
      </c>
      <c r="BG7" s="64">
        <f t="shared" ref="BG7:BO7" si="14">BG8</f>
        <v>63</v>
      </c>
      <c r="BH7" s="64">
        <f t="shared" si="14"/>
        <v>66.599999999999994</v>
      </c>
      <c r="BI7" s="64">
        <f t="shared" si="14"/>
        <v>65.599999999999994</v>
      </c>
      <c r="BJ7" s="64">
        <f t="shared" si="14"/>
        <v>48.9</v>
      </c>
      <c r="BK7" s="64">
        <f t="shared" si="14"/>
        <v>34.700000000000003</v>
      </c>
      <c r="BL7" s="64">
        <f t="shared" si="14"/>
        <v>39.6</v>
      </c>
      <c r="BM7" s="64">
        <f t="shared" si="14"/>
        <v>29</v>
      </c>
      <c r="BN7" s="64">
        <f t="shared" si="14"/>
        <v>32.9</v>
      </c>
      <c r="BO7" s="64">
        <f t="shared" si="14"/>
        <v>-121.8</v>
      </c>
      <c r="BP7" s="61"/>
      <c r="BQ7" s="65">
        <f>BQ8</f>
        <v>2195</v>
      </c>
      <c r="BR7" s="65">
        <f t="shared" ref="BR7:BZ7" si="15">BR8</f>
        <v>2295</v>
      </c>
      <c r="BS7" s="65">
        <f t="shared" si="15"/>
        <v>2681</v>
      </c>
      <c r="BT7" s="65">
        <f t="shared" si="15"/>
        <v>2614</v>
      </c>
      <c r="BU7" s="65">
        <f t="shared" si="15"/>
        <v>1354</v>
      </c>
      <c r="BV7" s="65">
        <f t="shared" si="15"/>
        <v>7123</v>
      </c>
      <c r="BW7" s="65">
        <f t="shared" si="15"/>
        <v>8017</v>
      </c>
      <c r="BX7" s="65">
        <f t="shared" si="15"/>
        <v>8137</v>
      </c>
      <c r="BY7" s="65">
        <f t="shared" si="15"/>
        <v>8005</v>
      </c>
      <c r="BZ7" s="65">
        <f t="shared" si="15"/>
        <v>2698</v>
      </c>
      <c r="CA7" s="63"/>
      <c r="CB7" s="64" t="s">
        <v>113</v>
      </c>
      <c r="CC7" s="64" t="s">
        <v>113</v>
      </c>
      <c r="CD7" s="64" t="s">
        <v>113</v>
      </c>
      <c r="CE7" s="64" t="s">
        <v>113</v>
      </c>
      <c r="CF7" s="64" t="s">
        <v>113</v>
      </c>
      <c r="CG7" s="64" t="s">
        <v>113</v>
      </c>
      <c r="CH7" s="64" t="s">
        <v>113</v>
      </c>
      <c r="CI7" s="64" t="s">
        <v>113</v>
      </c>
      <c r="CJ7" s="64" t="s">
        <v>113</v>
      </c>
      <c r="CK7" s="64" t="s">
        <v>114</v>
      </c>
      <c r="CL7" s="61"/>
      <c r="CM7" s="63">
        <f>CM8</f>
        <v>70852</v>
      </c>
      <c r="CN7" s="63">
        <f>CN8</f>
        <v>28535</v>
      </c>
      <c r="CO7" s="64" t="s">
        <v>113</v>
      </c>
      <c r="CP7" s="64" t="s">
        <v>113</v>
      </c>
      <c r="CQ7" s="64" t="s">
        <v>113</v>
      </c>
      <c r="CR7" s="64" t="s">
        <v>113</v>
      </c>
      <c r="CS7" s="64" t="s">
        <v>113</v>
      </c>
      <c r="CT7" s="64" t="s">
        <v>113</v>
      </c>
      <c r="CU7" s="64" t="s">
        <v>113</v>
      </c>
      <c r="CV7" s="64" t="s">
        <v>113</v>
      </c>
      <c r="CW7" s="64" t="s">
        <v>113</v>
      </c>
      <c r="CX7" s="64" t="s">
        <v>114</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26.4</v>
      </c>
      <c r="DL7" s="64">
        <f t="shared" ref="DL7:DT7" si="17">DL8</f>
        <v>28.3</v>
      </c>
      <c r="DM7" s="64">
        <f t="shared" si="17"/>
        <v>32.1</v>
      </c>
      <c r="DN7" s="64">
        <f t="shared" si="17"/>
        <v>34</v>
      </c>
      <c r="DO7" s="64">
        <f t="shared" si="17"/>
        <v>26.4</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232076</v>
      </c>
      <c r="D8" s="67">
        <v>47</v>
      </c>
      <c r="E8" s="67">
        <v>14</v>
      </c>
      <c r="F8" s="67">
        <v>0</v>
      </c>
      <c r="G8" s="67">
        <v>4</v>
      </c>
      <c r="H8" s="67" t="s">
        <v>115</v>
      </c>
      <c r="I8" s="67" t="s">
        <v>116</v>
      </c>
      <c r="J8" s="67" t="s">
        <v>117</v>
      </c>
      <c r="K8" s="67" t="s">
        <v>118</v>
      </c>
      <c r="L8" s="67" t="s">
        <v>119</v>
      </c>
      <c r="M8" s="67" t="s">
        <v>120</v>
      </c>
      <c r="N8" s="67" t="s">
        <v>121</v>
      </c>
      <c r="O8" s="68" t="s">
        <v>122</v>
      </c>
      <c r="P8" s="69" t="s">
        <v>123</v>
      </c>
      <c r="Q8" s="69" t="s">
        <v>124</v>
      </c>
      <c r="R8" s="70">
        <v>26</v>
      </c>
      <c r="S8" s="69" t="s">
        <v>125</v>
      </c>
      <c r="T8" s="69" t="s">
        <v>126</v>
      </c>
      <c r="U8" s="70">
        <v>1255</v>
      </c>
      <c r="V8" s="70">
        <v>53</v>
      </c>
      <c r="W8" s="70">
        <v>100</v>
      </c>
      <c r="X8" s="69" t="s">
        <v>127</v>
      </c>
      <c r="Y8" s="71">
        <v>264.39999999999998</v>
      </c>
      <c r="Z8" s="71">
        <v>270.3</v>
      </c>
      <c r="AA8" s="71">
        <v>299.2</v>
      </c>
      <c r="AB8" s="71">
        <v>290.5</v>
      </c>
      <c r="AC8" s="71">
        <v>195.8</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62.2</v>
      </c>
      <c r="BG8" s="71">
        <v>63</v>
      </c>
      <c r="BH8" s="71">
        <v>66.599999999999994</v>
      </c>
      <c r="BI8" s="71">
        <v>65.599999999999994</v>
      </c>
      <c r="BJ8" s="71">
        <v>48.9</v>
      </c>
      <c r="BK8" s="71">
        <v>34.700000000000003</v>
      </c>
      <c r="BL8" s="71">
        <v>39.6</v>
      </c>
      <c r="BM8" s="71">
        <v>29</v>
      </c>
      <c r="BN8" s="71">
        <v>32.9</v>
      </c>
      <c r="BO8" s="71">
        <v>-121.8</v>
      </c>
      <c r="BP8" s="68">
        <v>-65.900000000000006</v>
      </c>
      <c r="BQ8" s="72">
        <v>2195</v>
      </c>
      <c r="BR8" s="72">
        <v>2295</v>
      </c>
      <c r="BS8" s="72">
        <v>2681</v>
      </c>
      <c r="BT8" s="73">
        <v>2614</v>
      </c>
      <c r="BU8" s="73">
        <v>1354</v>
      </c>
      <c r="BV8" s="72">
        <v>7123</v>
      </c>
      <c r="BW8" s="72">
        <v>8017</v>
      </c>
      <c r="BX8" s="72">
        <v>8137</v>
      </c>
      <c r="BY8" s="72">
        <v>8005</v>
      </c>
      <c r="BZ8" s="72">
        <v>2698</v>
      </c>
      <c r="CA8" s="70">
        <v>3932</v>
      </c>
      <c r="CB8" s="71" t="s">
        <v>119</v>
      </c>
      <c r="CC8" s="71" t="s">
        <v>119</v>
      </c>
      <c r="CD8" s="71" t="s">
        <v>119</v>
      </c>
      <c r="CE8" s="71" t="s">
        <v>119</v>
      </c>
      <c r="CF8" s="71" t="s">
        <v>119</v>
      </c>
      <c r="CG8" s="71" t="s">
        <v>119</v>
      </c>
      <c r="CH8" s="71" t="s">
        <v>119</v>
      </c>
      <c r="CI8" s="71" t="s">
        <v>119</v>
      </c>
      <c r="CJ8" s="71" t="s">
        <v>119</v>
      </c>
      <c r="CK8" s="71" t="s">
        <v>119</v>
      </c>
      <c r="CL8" s="68" t="s">
        <v>119</v>
      </c>
      <c r="CM8" s="70">
        <v>70852</v>
      </c>
      <c r="CN8" s="70">
        <v>28535</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62.8</v>
      </c>
      <c r="DF8" s="71">
        <v>62.3</v>
      </c>
      <c r="DG8" s="71">
        <v>87.9</v>
      </c>
      <c r="DH8" s="71">
        <v>56.3</v>
      </c>
      <c r="DI8" s="71">
        <v>70.3</v>
      </c>
      <c r="DJ8" s="68">
        <v>183.4</v>
      </c>
      <c r="DK8" s="71">
        <v>26.4</v>
      </c>
      <c r="DL8" s="71">
        <v>28.3</v>
      </c>
      <c r="DM8" s="71">
        <v>32.1</v>
      </c>
      <c r="DN8" s="71">
        <v>34</v>
      </c>
      <c r="DO8" s="71">
        <v>26.4</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2022-01-14T06:48:36Z</cp:lastPrinted>
  <dcterms:created xsi:type="dcterms:W3CDTF">2021-12-17T06:03:48Z</dcterms:created>
  <dcterms:modified xsi:type="dcterms:W3CDTF">2022-02-01T01:10:02Z</dcterms:modified>
  <cp:category/>
</cp:coreProperties>
</file>