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47616165-D943-41C4-BA3B-0F34C7AE67FA}" xr6:coauthVersionLast="36" xr6:coauthVersionMax="36" xr10:uidLastSave="{00000000-0000-0000-0000-000000000000}"/>
  <workbookProtection workbookAlgorithmName="SHA-512" workbookHashValue="YKPBe3A1mJHMF98WSkwQGyrlMnUP/Aa/3gr0zrWWI0VrNqguA7qj79d3WhicTIR+wG6FtNC5SMWXR3XNgnOTsw==" workbookSaltValue="wLaUJzrobDRT2OUwfh1Kzw==" workbookSpinCount="100000" lockStructure="1"/>
  <bookViews>
    <workbookView xWindow="0" yWindow="0" windowWidth="28800" windowHeight="113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BB10" i="4"/>
  <c r="AT10" i="4"/>
  <c r="I10" i="4"/>
  <c r="B10" i="4"/>
  <c r="BB8" i="4"/>
  <c r="AT8" i="4"/>
  <c r="AL8" i="4"/>
  <c r="AD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<sst xmlns="http://schemas.openxmlformats.org/spreadsheetml/2006/main" count="228" uniqueCount="115">
  <si>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</si>
  <si>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</si>
  <si>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</si>
  <si>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</si>
  <si>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</si>
  <si>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</si>
  <si>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</si>
  <si>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</si>
  <si>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</si>
  <si>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</si>
  <si>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</si>
  <si>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</si>
  <si>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</si>
  <si>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</si>
  <si>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</si>
  <si>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</si>
  <si>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</si>
  <si>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</si>
  <si>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</si>
  <si>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</si>
  <si>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</si>
  <si>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</si>
  <si>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</si>
  <si>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</si>
  <si>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</si>
  <si>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</si>
  <si>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</si>
  <si>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</si>
  <si>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</si>
  <si>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</si>
  <si>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</si>
  <si>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</si>
  <si>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</si>
  <si>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</si>
  <si>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</si>
  <si>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</si>
  <si>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</si>
  <si>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</si>
  <si>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</si>
  <si>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</si>
  <si>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</si>
  <si>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</si>
  <si>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</si>
  <si>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</si>
  <si>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</si>
  <si>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</si>
  <si>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</si>
  <si>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</si>
  <si>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</si>
  <si>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</si>
  <si>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</si>
  <si>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</si>
  <si>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</si>
  <si>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</si>
  <si>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</si>
  <si>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</si>
  <si>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</si>
  <si>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</si>
  <si>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</si>
  <si>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</si>
  <si>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</si>
  <si>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</si>
  <si>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</si>
  <si>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</si>
  <si>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</si>
  <si>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</si>
  <si>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</si>
  <si>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</si>
  <si>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</si>
  <si>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</si>
  <si>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</si>
  <si>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</si>
  <si>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</si>
  <si>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</si>
  <si>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</si>
  <si>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</si>
  <si>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</si>
  <si>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</si>
  <si>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</si>
  <si>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</si>
  <si>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</si>
  <si>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</si>
  <si>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</si>
  <si>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</si>
  <si>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</si>
  <si>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</si>
  <si>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</si>
  <si>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</si>
  <si>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</si>
  <si>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</si>
  <si>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</si>
  <si>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</si>
  <si>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</si>
  <si>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</si>
  <si>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</si>
  <si>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</si>
  <si>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</si>
  <si>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</si>
  <si>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</si>
  <si>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</si>
  <si>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</si>
  <si>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</si>
  <si>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</si>
  <si>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</si>
  <si>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</si>
  <si>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</si>
  <si>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</si>
  <si>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</si>
  <si>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</si>
  <si>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</si>
  <si>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</si>
  <si>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</si>
  <si>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0"/>
        <rFont val="ＭＳ ゴシック"/>
        <family val="3"/>
        <charset val="128"/>
      </rPr>
      <t>「①有形固定資産減価償却率」は、工事の完了による新規の償却資産の増加に比べ、耐用年数に応じて行われる減価償却の増加の方が割合的に高くなったため、数値は上昇した。類似団体と比較し、老朽化率は低くなっている。</t>
    </r>
    <r>
      <rPr>
        <sz val="10"/>
        <color rgb="FFFF0000"/>
        <rFont val="ＭＳ ゴシック"/>
        <family val="3"/>
        <charset val="128"/>
      </rPr>
      <t xml:space="preserve">
</t>
    </r>
    <r>
      <rPr>
        <sz val="10"/>
        <rFont val="ＭＳ ゴシック"/>
        <family val="3"/>
        <charset val="128"/>
      </rPr>
      <t>「②管路経年化率」は、簡易水道事業統合による法定耐用年数を経過した管路の増加や、整備が比較的多かった時代の管路が法定耐用年数に達してきているため数値が上昇した。①②ともに類似団体平均値よりは低く比較的新しい管路が多いと判断できる。</t>
    </r>
    <r>
      <rPr>
        <sz val="10"/>
        <color rgb="FFFF0000"/>
        <rFont val="ＭＳ ゴシック"/>
        <family val="3"/>
        <charset val="128"/>
      </rPr>
      <t xml:space="preserve">
</t>
    </r>
    <r>
      <rPr>
        <sz val="10"/>
        <rFont val="ＭＳ ゴシック"/>
        <family val="3"/>
        <charset val="128"/>
      </rPr>
      <t>「③管路更新率」は、計画的な管路整備を継続しており、微減となっている。類似団体平均値より高く、老朽化の度合が類似団体平均よりも低いことを考えれば、類似団体と同等以上の更新ペースと考えられる。</t>
    </r>
    <r>
      <rPr>
        <sz val="10"/>
        <color rgb="FFFF0000"/>
        <rFont val="ＭＳ ゴシック"/>
        <family val="3"/>
        <charset val="128"/>
      </rPr>
      <t xml:space="preserve">
</t>
    </r>
    <r>
      <rPr>
        <sz val="10"/>
        <rFont val="ＭＳ ゴシック"/>
        <family val="3"/>
        <charset val="128"/>
      </rPr>
      <t>　しかし、本市は施設等が多く、今後の更新費用の増加が見込まれる。水道ストックマネジメント計画に基づき、効率的な水運用を図り、事業費の削減等を行っていく。</t>
    </r>
    <rPh sb="229" eb="232">
      <t>ケイカクテキ</t>
    </rPh>
    <rPh sb="233" eb="235">
      <t>カンロ</t>
    </rPh>
    <rPh sb="235" eb="237">
      <t>セイビ</t>
    </rPh>
    <rPh sb="238" eb="240">
      <t>ケイゾク</t>
    </rPh>
    <rPh sb="245" eb="247">
      <t>ビゲン</t>
    </rPh>
    <phoneticPr fontId="4"/>
  </si>
  <si>
    <t>　令和２年度決算では、流動比率や老朽化の状況を類似団体平均値と比較すると、財政や施設の健全性は確保されているといえる。しかし、今後、人口減少に伴い給水収益の減少が見込まれる一方で、老朽化した管路や施設の更新及び耐震化などへの投資の必要性が高まっている。このため、令和元年度策定の「水道ストックマネジメント計画」及び「新水道耐震化プラン」に基づいた事業実施に加え、施設の統廃合や管路の縮径等のダウンサイジングなど、今後を見据えた事業の見直しとともに、持続可能な経営へと繋げていく。
　本市では平成29年3月に中長期計画（平成29～令和8年度）である経営戦略を策定した。経営比較分析等により効果を評価し、適宜、見直しを図りながら取組を着実に実行していく。令和４年度に見直し予定。</t>
    <rPh sb="1" eb="3">
      <t>レイワ</t>
    </rPh>
    <rPh sb="4" eb="6">
      <t>ネンド</t>
    </rPh>
    <rPh sb="66" eb="70">
      <t>ジンコウゲンショウ</t>
    </rPh>
    <rPh sb="71" eb="72">
      <t>トモナ</t>
    </rPh>
    <rPh sb="78" eb="80">
      <t>ゲンショウ</t>
    </rPh>
    <rPh sb="81" eb="83">
      <t>ミコ</t>
    </rPh>
    <rPh sb="86" eb="88">
      <t>イッポウ</t>
    </rPh>
    <rPh sb="115" eb="118">
      <t>ヒツヨウセイ</t>
    </rPh>
    <rPh sb="119" eb="120">
      <t>タカ</t>
    </rPh>
    <rPh sb="264" eb="266">
      <t>レイワ</t>
    </rPh>
    <phoneticPr fontId="4"/>
  </si>
  <si>
    <r>
      <rPr>
        <sz val="8"/>
        <rFont val="ＭＳ ゴシック"/>
        <family val="3"/>
        <charset val="128"/>
      </rPr>
      <t>「①経常収支比率」は、H29年度には簡易水道事業を統合したことにより施設の維持管理費、減価償却費が増加したが、一般会計からの繰入金が増加したため、微減にとどまった。令和２年度は、資産減耗費、支払利息の減少により、微増となっている。類似団体平均と比較し、市域が広く施設数が多いことから、維持管理費や減価償却費が多くなるため比率は低くなっている。改善に向け、経営の効率化に努める。</t>
    </r>
    <r>
      <rPr>
        <sz val="8"/>
        <color rgb="FFFF0000"/>
        <rFont val="ＭＳ ゴシック"/>
        <family val="3"/>
        <charset val="128"/>
      </rPr>
      <t xml:space="preserve">
</t>
    </r>
    <r>
      <rPr>
        <sz val="8"/>
        <rFont val="ＭＳ ゴシック"/>
        <family val="3"/>
        <charset val="128"/>
      </rPr>
      <t>「②累積欠損金比率」は、欠損金は発生していない。</t>
    </r>
    <r>
      <rPr>
        <sz val="8"/>
        <color rgb="FFFF0000"/>
        <rFont val="ＭＳ ゴシック"/>
        <family val="3"/>
        <charset val="128"/>
      </rPr>
      <t xml:space="preserve">
</t>
    </r>
    <r>
      <rPr>
        <sz val="8"/>
        <rFont val="ＭＳ ゴシック"/>
        <family val="3"/>
        <charset val="128"/>
      </rPr>
      <t>「③流動比率」は、H29年度に簡易水道事業の企業債の引き継ぎや、繰越事業の増加により前受金の精算ができなかったため、流動負債が増加し比率は低下した。令和２年度は、流動負債である未払金が増加したことにより比率は低下している。前年同様、類似団体平均値よりは高く短期的な債務に対する支払能力は確保している。</t>
    </r>
    <r>
      <rPr>
        <sz val="8"/>
        <color rgb="FFFF0000"/>
        <rFont val="ＭＳ ゴシック"/>
        <family val="3"/>
        <charset val="128"/>
      </rPr>
      <t xml:space="preserve">
</t>
    </r>
    <r>
      <rPr>
        <sz val="8"/>
        <rFont val="ＭＳ ゴシック"/>
        <family val="3"/>
        <charset val="128"/>
      </rPr>
      <t>「④企業債残高対給水収益比率」は、簡易水道事業の統合によりH29年度に上昇しているが、企業債の償還額に比べて新たな借入額を抑制していることから、比率は減少傾向となっている。令和２年度は、新型コロナウイルス感染症にかかる緊急対策として、水道料金の減免を行ったことにより上昇した。</t>
    </r>
    <r>
      <rPr>
        <sz val="8"/>
        <color rgb="FFFF0000"/>
        <rFont val="ＭＳ ゴシック"/>
        <family val="3"/>
        <charset val="128"/>
      </rPr>
      <t xml:space="preserve">
</t>
    </r>
    <r>
      <rPr>
        <sz val="8"/>
        <rFont val="ＭＳ ゴシック"/>
        <family val="3"/>
        <charset val="128"/>
      </rPr>
      <t>「⑤料金回収率」は、平成28年度までは100％前後を推移していたが、簡易水道事業の統合によって、平成29年度以降は、給水収益よりも維持管理費や減価償却費等の増加の割合が大きく100％を下回っている。令和２年度は、水道料金の減免の影響により数値は大きく低下した。本市は地形的要因から経営効率が悪いため、今後も改善に努める。
「⑥給水原価」は、平成29年度以降は「⑤料金回収率」と同様の要因により数値は高くなっている。本市の給水区域は広大で起伏に富むため、管路や施設の維持管理費用等が多大となることから、給水原価は類似団体平均値より高い傾向にある。</t>
    </r>
    <r>
      <rPr>
        <sz val="8"/>
        <color rgb="FFFF0000"/>
        <rFont val="ＭＳ ゴシック"/>
        <family val="3"/>
        <charset val="128"/>
      </rPr>
      <t xml:space="preserve">
</t>
    </r>
    <r>
      <rPr>
        <sz val="8"/>
        <rFont val="ＭＳ ゴシック"/>
        <family val="3"/>
        <charset val="128"/>
      </rPr>
      <t>「⑦施設利用率」は、第８次拡張事業変更認可申請（Ｈ29）において、県営水道の承認基本水量を増加させたことで、配水能力が大きく増加している。また、令和２年度は、年間総配水量が増加したことにより、前年度から微増となっている。類似団体平均値よりは高く、適正規模の配水能力を有している。</t>
    </r>
    <r>
      <rPr>
        <sz val="8"/>
        <color rgb="FFFF0000"/>
        <rFont val="ＭＳ ゴシック"/>
        <family val="3"/>
        <charset val="128"/>
      </rPr>
      <t xml:space="preserve">
</t>
    </r>
    <r>
      <rPr>
        <sz val="8"/>
        <rFont val="ＭＳ ゴシック"/>
        <family val="3"/>
        <charset val="128"/>
      </rPr>
      <t>「⑧有収率」は、山間部となる旧簡易水道事業地区の凍結防止等のため、管末放水が多く、有収率が低い傾向にある。経年化した管路の布設替えなどの漏水対策を継続的に取り組み、有収率の向上につとめる。令和２年度は、有収水量の増加により、数値は上昇した。</t>
    </r>
    <rPh sb="82" eb="84">
      <t>レイワ</t>
    </rPh>
    <rPh sb="89" eb="91">
      <t>シサン</t>
    </rPh>
    <rPh sb="91" eb="93">
      <t>ゲンモウ</t>
    </rPh>
    <rPh sb="93" eb="94">
      <t>ヒ</t>
    </rPh>
    <rPh sb="95" eb="97">
      <t>シハライ</t>
    </rPh>
    <rPh sb="97" eb="99">
      <t>リソク</t>
    </rPh>
    <rPh sb="100" eb="102">
      <t>ゲンショウ</t>
    </rPh>
    <rPh sb="106" eb="108">
      <t>ビゾウ</t>
    </rPh>
    <rPh sb="184" eb="185">
      <t>ツト</t>
    </rPh>
    <rPh sb="288" eb="290">
      <t>レイワ</t>
    </rPh>
    <rPh sb="295" eb="297">
      <t>リュウドウ</t>
    </rPh>
    <rPh sb="297" eb="299">
      <t>フサイ</t>
    </rPh>
    <rPh sb="302" eb="305">
      <t>ミバライキン</t>
    </rPh>
    <rPh sb="306" eb="308">
      <t>ゾウカ</t>
    </rPh>
    <rPh sb="315" eb="317">
      <t>ヒリツ</t>
    </rPh>
    <rPh sb="318" eb="320">
      <t>テイカ</t>
    </rPh>
    <rPh sb="325" eb="327">
      <t>ゼンネン</t>
    </rPh>
    <rPh sb="327" eb="329">
      <t>ドウヨウ</t>
    </rPh>
    <rPh sb="440" eb="442">
      <t>ゲンショウ</t>
    </rPh>
    <rPh sb="442" eb="444">
      <t>ケイコウ</t>
    </rPh>
    <rPh sb="451" eb="453">
      <t>レイワ</t>
    </rPh>
    <rPh sb="454" eb="456">
      <t>ネンド</t>
    </rPh>
    <rPh sb="458" eb="460">
      <t>シンガタ</t>
    </rPh>
    <rPh sb="467" eb="470">
      <t>カンセンショウ</t>
    </rPh>
    <rPh sb="474" eb="478">
      <t>キンキュウタイサク</t>
    </rPh>
    <rPh sb="482" eb="486">
      <t>スイドウリョウキン</t>
    </rPh>
    <rPh sb="487" eb="489">
      <t>ゲンメン</t>
    </rPh>
    <rPh sb="490" eb="491">
      <t>オコナ</t>
    </rPh>
    <rPh sb="498" eb="500">
      <t>ジョウショウ</t>
    </rPh>
    <rPh sb="603" eb="605">
      <t>レイワ</t>
    </rPh>
    <rPh sb="607" eb="608">
      <t>ド</t>
    </rPh>
    <rPh sb="610" eb="614">
      <t>スイドウリョウキン</t>
    </rPh>
    <rPh sb="615" eb="617">
      <t>ゲンメン</t>
    </rPh>
    <rPh sb="618" eb="620">
      <t>エイキョウ</t>
    </rPh>
    <rPh sb="623" eb="625">
      <t>スウチ</t>
    </rPh>
    <rPh sb="626" eb="627">
      <t>オオ</t>
    </rPh>
    <rPh sb="629" eb="631">
      <t>テイカ</t>
    </rPh>
    <rPh sb="634" eb="636">
      <t>ホンシ</t>
    </rPh>
    <rPh sb="649" eb="650">
      <t>ワル</t>
    </rPh>
    <rPh sb="654" eb="656">
      <t>コンゴ</t>
    </rPh>
    <rPh sb="674" eb="676">
      <t>ヘイセイ</t>
    </rPh>
    <rPh sb="678" eb="682">
      <t>ネンドイコウ</t>
    </rPh>
    <rPh sb="787" eb="788">
      <t>ダイ</t>
    </rPh>
    <rPh sb="789" eb="790">
      <t>ジ</t>
    </rPh>
    <rPh sb="790" eb="792">
      <t>カクチョウ</t>
    </rPh>
    <rPh sb="792" eb="794">
      <t>ジギョウ</t>
    </rPh>
    <rPh sb="794" eb="796">
      <t>ヘンコウ</t>
    </rPh>
    <rPh sb="796" eb="798">
      <t>ニンカ</t>
    </rPh>
    <rPh sb="798" eb="800">
      <t>シンセイ</t>
    </rPh>
    <rPh sb="849" eb="851">
      <t>レイワ</t>
    </rPh>
    <rPh sb="853" eb="854">
      <t>ド</t>
    </rPh>
    <rPh sb="856" eb="858">
      <t>ネンカン</t>
    </rPh>
    <rPh sb="858" eb="859">
      <t>ソウ</t>
    </rPh>
    <rPh sb="859" eb="861">
      <t>ハイスイ</t>
    </rPh>
    <rPh sb="861" eb="862">
      <t>リョウ</t>
    </rPh>
    <rPh sb="863" eb="865">
      <t>ゾウカ</t>
    </rPh>
    <rPh sb="878" eb="880">
      <t>ビゾウ</t>
    </rPh>
    <rPh sb="1011" eb="1013">
      <t>レイワ</t>
    </rPh>
    <rPh sb="1014" eb="1016">
      <t>ネンド</t>
    </rPh>
    <rPh sb="1018" eb="1022">
      <t>ユウシュウスイリョウ</t>
    </rPh>
    <rPh sb="1023" eb="1025">
      <t>ゾウカ</t>
    </rPh>
    <rPh sb="1029" eb="1031">
      <t>スウチ</t>
    </rPh>
    <rPh sb="1032" eb="103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</si>
</sst>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rgb="FFFF0000"/>
      <name val="ＭＳ ゴシック"/>
      <family val="3"/>
      <charset val="128"/>
    </font>
    <font>
      <sz val="10"/>
      <color rgb="FFFF0000"/>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c:v>
                </c:pt>
                <c:pt idx="1">
                  <c:v>0.76</c:v>
                </c:pt>
                <c:pt idx="2">
                  <c:v>1.1100000000000001</c:v>
                </c:pt>
                <c:pt idx="3">
                  <c:v>1.08</c:v>
                </c:pt>
                <c:pt idx="4">
                  <c:v>0.99</c:v>
                </c:pt>
              </c:numCache>
            </c:numRef>
          </c:val>
          <c:extLst>
            <c:ext xmlns:c16="http://schemas.microsoft.com/office/drawing/2014/chart" uri="{C3380CC4-5D6E-409C-BE32-E72D297353CC}">
              <c16:uniqueId val="{00000000-52E0-4089-8F12-4E4ECF416D75}"/>
            </c:ext>
          </c:extLst>
        </c:ser>
        <c:dLbls>
          <c:showLegendKey val="0"/>
          <c:showVal val="0"/>
          <c:showCatName val="0"/>
          <c:showSerName val="0"/>
          <c:showPercent val="0"/>
          <c:showBubbleSize val="0"/>
        </c:dLbls>
        <c:gapWidth val="150"/>
        <c:axId val="447598552"/>
        <c:axId val="44759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52E0-4089-8F12-4E4ECF416D75}"/>
            </c:ext>
          </c:extLst>
        </c:ser>
        <c:dLbls>
          <c:showLegendKey val="0"/>
          <c:showVal val="0"/>
          <c:showCatName val="0"/>
          <c:showSerName val="0"/>
          <c:showPercent val="0"/>
          <c:showBubbleSize val="0"/>
        </c:dLbls>
        <c:marker val="1"/>
        <c:smooth val="0"/>
        <c:axId val="447598552"/>
        <c:axId val="447592280"/>
      </c:lineChart>
      <c:dateAx>
        <c:axId val="447598552"/>
        <c:scaling>
          <c:orientation val="minMax"/>
        </c:scaling>
        <c:delete val="1"/>
        <c:axPos val="b"/>
        <c:numFmt formatCode="&quot;H&quot;yy" sourceLinked="1"/>
        <c:majorTickMark val="none"/>
        <c:minorTickMark val="none"/>
        <c:tickLblPos val="none"/>
        <c:crossAx val="447592280"/>
        <c:crosses val="autoZero"/>
        <c:auto val="1"/>
        <c:lblOffset val="100"/>
        <c:baseTimeUnit val="years"/>
      </c:dateAx>
      <c:valAx>
        <c:axId val="44759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9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81.25</c:v>
                </c:pt>
                <c:pt idx="1">
                  <c:v>70.53</c:v>
                </c:pt>
                <c:pt idx="2">
                  <c:v>70.58</c:v>
                </c:pt>
                <c:pt idx="3">
                  <c:v>70.739999999999995</c:v>
                </c:pt>
                <c:pt idx="4">
                  <c:v>71.17</c:v>
                </c:pt>
              </c:numCache>
            </c:numRef>
          </c:val>
          <c:extLst>
            <c:ext xmlns:c16="http://schemas.microsoft.com/office/drawing/2014/chart" uri="{C3380CC4-5D6E-409C-BE32-E72D297353CC}">
              <c16:uniqueId val="{00000000-C7AF-4F88-AD2B-8DD918ABBF71}"/>
            </c:ext>
          </c:extLst>
        </c:ser>
        <c:dLbls>
          <c:showLegendKey val="0"/>
          <c:showVal val="0"/>
          <c:showCatName val="0"/>
          <c:showSerName val="0"/>
          <c:showPercent val="0"/>
          <c:showBubbleSize val="0"/>
        </c:dLbls>
        <c:gapWidth val="150"/>
        <c:axId val="447033376"/>
        <c:axId val="44703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C7AF-4F88-AD2B-8DD918ABBF71}"/>
            </c:ext>
          </c:extLst>
        </c:ser>
        <c:dLbls>
          <c:showLegendKey val="0"/>
          <c:showVal val="0"/>
          <c:showCatName val="0"/>
          <c:showSerName val="0"/>
          <c:showPercent val="0"/>
          <c:showBubbleSize val="0"/>
        </c:dLbls>
        <c:marker val="1"/>
        <c:smooth val="0"/>
        <c:axId val="447033376"/>
        <c:axId val="447036120"/>
      </c:lineChart>
      <c:dateAx>
        <c:axId val="447033376"/>
        <c:scaling>
          <c:orientation val="minMax"/>
        </c:scaling>
        <c:delete val="1"/>
        <c:axPos val="b"/>
        <c:numFmt formatCode="&quot;H&quot;yy" sourceLinked="1"/>
        <c:majorTickMark val="none"/>
        <c:minorTickMark val="none"/>
        <c:tickLblPos val="none"/>
        <c:crossAx val="447036120"/>
        <c:crosses val="autoZero"/>
        <c:auto val="1"/>
        <c:lblOffset val="100"/>
        <c:baseTimeUnit val="years"/>
      </c:dateAx>
      <c:valAx>
        <c:axId val="44703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91.08</c:v>
                </c:pt>
                <c:pt idx="1">
                  <c:v>90.07</c:v>
                </c:pt>
                <c:pt idx="2">
                  <c:v>89.83</c:v>
                </c:pt>
                <c:pt idx="3">
                  <c:v>89.06</c:v>
                </c:pt>
                <c:pt idx="4">
                  <c:v>89.54</c:v>
                </c:pt>
              </c:numCache>
            </c:numRef>
          </c:val>
          <c:extLst>
            <c:ext xmlns:c16="http://schemas.microsoft.com/office/drawing/2014/chart" uri="{C3380CC4-5D6E-409C-BE32-E72D297353CC}">
              <c16:uniqueId val="{00000000-32FD-4832-ABE9-78AD0DD29781}"/>
            </c:ext>
          </c:extLst>
        </c:ser>
        <c:dLbls>
          <c:showLegendKey val="0"/>
          <c:showVal val="0"/>
          <c:showCatName val="0"/>
          <c:showSerName val="0"/>
          <c:showPercent val="0"/>
          <c:showBubbleSize val="0"/>
        </c:dLbls>
        <c:gapWidth val="150"/>
        <c:axId val="447034160"/>
        <c:axId val="44703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32FD-4832-ABE9-78AD0DD29781}"/>
            </c:ext>
          </c:extLst>
        </c:ser>
        <c:dLbls>
          <c:showLegendKey val="0"/>
          <c:showVal val="0"/>
          <c:showCatName val="0"/>
          <c:showSerName val="0"/>
          <c:showPercent val="0"/>
          <c:showBubbleSize val="0"/>
        </c:dLbls>
        <c:marker val="1"/>
        <c:smooth val="0"/>
        <c:axId val="447034160"/>
        <c:axId val="447036904"/>
      </c:lineChart>
      <c:dateAx>
        <c:axId val="447034160"/>
        <c:scaling>
          <c:orientation val="minMax"/>
        </c:scaling>
        <c:delete val="1"/>
        <c:axPos val="b"/>
        <c:numFmt formatCode="&quot;H&quot;yy" sourceLinked="1"/>
        <c:majorTickMark val="none"/>
        <c:minorTickMark val="none"/>
        <c:tickLblPos val="none"/>
        <c:crossAx val="447036904"/>
        <c:crosses val="autoZero"/>
        <c:auto val="1"/>
        <c:lblOffset val="100"/>
        <c:baseTimeUnit val="years"/>
      </c:dateAx>
      <c:valAx>
        <c:axId val="44703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105.65</c:v>
                </c:pt>
                <c:pt idx="1">
                  <c:v>104.03</c:v>
                </c:pt>
                <c:pt idx="2">
                  <c:v>104.07</c:v>
                </c:pt>
                <c:pt idx="3">
                  <c:v>104.99</c:v>
                </c:pt>
                <c:pt idx="4">
                  <c:v>105.32</c:v>
                </c:pt>
              </c:numCache>
            </c:numRef>
          </c:val>
          <c:extLst>
            <c:ext xmlns:c16="http://schemas.microsoft.com/office/drawing/2014/chart" uri="{C3380CC4-5D6E-409C-BE32-E72D297353CC}">
              <c16:uniqueId val="{00000000-284E-4BB3-ACED-9DA8A38C8077}"/>
            </c:ext>
          </c:extLst>
        </c:ser>
        <c:dLbls>
          <c:showLegendKey val="0"/>
          <c:showVal val="0"/>
          <c:showCatName val="0"/>
          <c:showSerName val="0"/>
          <c:showPercent val="0"/>
          <c:showBubbleSize val="0"/>
        </c:dLbls>
        <c:gapWidth val="150"/>
        <c:axId val="447595416"/>
        <c:axId val="44759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284E-4BB3-ACED-9DA8A38C8077}"/>
            </c:ext>
          </c:extLst>
        </c:ser>
        <c:dLbls>
          <c:showLegendKey val="0"/>
          <c:showVal val="0"/>
          <c:showCatName val="0"/>
          <c:showSerName val="0"/>
          <c:showPercent val="0"/>
          <c:showBubbleSize val="0"/>
        </c:dLbls>
        <c:marker val="1"/>
        <c:smooth val="0"/>
        <c:axId val="447595416"/>
        <c:axId val="447593848"/>
      </c:lineChart>
      <c:dateAx>
        <c:axId val="447595416"/>
        <c:scaling>
          <c:orientation val="minMax"/>
        </c:scaling>
        <c:delete val="1"/>
        <c:axPos val="b"/>
        <c:numFmt formatCode="&quot;H&quot;yy" sourceLinked="1"/>
        <c:majorTickMark val="none"/>
        <c:minorTickMark val="none"/>
        <c:tickLblPos val="none"/>
        <c:crossAx val="447593848"/>
        <c:crosses val="autoZero"/>
        <c:auto val="1"/>
        <c:lblOffset val="100"/>
        <c:baseTimeUnit val="years"/>
      </c:dateAx>
      <c:valAx>
        <c:axId val="44759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5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45.57</c:v>
                </c:pt>
                <c:pt idx="1">
                  <c:v>42.95</c:v>
                </c:pt>
                <c:pt idx="2">
                  <c:v>44.14</c:v>
                </c:pt>
                <c:pt idx="3">
                  <c:v>45.2</c:v>
                </c:pt>
                <c:pt idx="4">
                  <c:v>46.41</c:v>
                </c:pt>
              </c:numCache>
            </c:numRef>
          </c:val>
          <c:extLst>
            <c:ext xmlns:c16="http://schemas.microsoft.com/office/drawing/2014/chart" uri="{C3380CC4-5D6E-409C-BE32-E72D297353CC}">
              <c16:uniqueId val="{00000000-1A76-41BD-B869-80BD04C72447}"/>
            </c:ext>
          </c:extLst>
        </c:ser>
        <c:dLbls>
          <c:showLegendKey val="0"/>
          <c:showVal val="0"/>
          <c:showCatName val="0"/>
          <c:showSerName val="0"/>
          <c:showPercent val="0"/>
          <c:showBubbleSize val="0"/>
        </c:dLbls>
        <c:gapWidth val="150"/>
        <c:axId val="447594240"/>
        <c:axId val="4475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1A76-41BD-B869-80BD04C72447}"/>
            </c:ext>
          </c:extLst>
        </c:ser>
        <c:dLbls>
          <c:showLegendKey val="0"/>
          <c:showVal val="0"/>
          <c:showCatName val="0"/>
          <c:showSerName val="0"/>
          <c:showPercent val="0"/>
          <c:showBubbleSize val="0"/>
        </c:dLbls>
        <c:marker val="1"/>
        <c:smooth val="0"/>
        <c:axId val="447594240"/>
        <c:axId val="447595024"/>
      </c:lineChart>
      <c:dateAx>
        <c:axId val="447594240"/>
        <c:scaling>
          <c:orientation val="minMax"/>
        </c:scaling>
        <c:delete val="1"/>
        <c:axPos val="b"/>
        <c:numFmt formatCode="&quot;H&quot;yy" sourceLinked="1"/>
        <c:majorTickMark val="none"/>
        <c:minorTickMark val="none"/>
        <c:tickLblPos val="none"/>
        <c:crossAx val="447595024"/>
        <c:crosses val="autoZero"/>
        <c:auto val="1"/>
        <c:lblOffset val="100"/>
        <c:baseTimeUnit val="years"/>
      </c:dateAx>
      <c:valAx>
        <c:axId val="44759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8.18</c:v>
                </c:pt>
                <c:pt idx="1">
                  <c:v>10.4</c:v>
                </c:pt>
                <c:pt idx="2">
                  <c:v>11.33</c:v>
                </c:pt>
                <c:pt idx="3">
                  <c:v>13.07</c:v>
                </c:pt>
                <c:pt idx="4">
                  <c:v>13.16</c:v>
                </c:pt>
              </c:numCache>
            </c:numRef>
          </c:val>
          <c:extLst>
            <c:ext xmlns:c16="http://schemas.microsoft.com/office/drawing/2014/chart" uri="{C3380CC4-5D6E-409C-BE32-E72D297353CC}">
              <c16:uniqueId val="{00000000-58C7-407A-BF41-564494F301E2}"/>
            </c:ext>
          </c:extLst>
        </c:ser>
        <c:dLbls>
          <c:showLegendKey val="0"/>
          <c:showVal val="0"/>
          <c:showCatName val="0"/>
          <c:showSerName val="0"/>
          <c:showPercent val="0"/>
          <c:showBubbleSize val="0"/>
        </c:dLbls>
        <c:gapWidth val="150"/>
        <c:axId val="447596200"/>
        <c:axId val="44759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58C7-407A-BF41-564494F301E2}"/>
            </c:ext>
          </c:extLst>
        </c:ser>
        <c:dLbls>
          <c:showLegendKey val="0"/>
          <c:showVal val="0"/>
          <c:showCatName val="0"/>
          <c:showSerName val="0"/>
          <c:showPercent val="0"/>
          <c:showBubbleSize val="0"/>
        </c:dLbls>
        <c:marker val="1"/>
        <c:smooth val="0"/>
        <c:axId val="447596200"/>
        <c:axId val="447591888"/>
      </c:lineChart>
      <c:dateAx>
        <c:axId val="447596200"/>
        <c:scaling>
          <c:orientation val="minMax"/>
        </c:scaling>
        <c:delete val="1"/>
        <c:axPos val="b"/>
        <c:numFmt formatCode="&quot;H&quot;yy" sourceLinked="1"/>
        <c:majorTickMark val="none"/>
        <c:minorTickMark val="none"/>
        <c:tickLblPos val="none"/>
        <c:crossAx val="447591888"/>
        <c:crosses val="autoZero"/>
        <c:auto val="1"/>
        <c:lblOffset val="100"/>
        <c:baseTimeUnit val="years"/>
      </c:dateAx>
      <c:valAx>
        <c:axId val="44759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5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5D-4140-82BA-30A81289FA67}"/>
            </c:ext>
          </c:extLst>
        </c:ser>
        <c:dLbls>
          <c:showLegendKey val="0"/>
          <c:showVal val="0"/>
          <c:showCatName val="0"/>
          <c:showSerName val="0"/>
          <c:showPercent val="0"/>
          <c:showBubbleSize val="0"/>
        </c:dLbls>
        <c:gapWidth val="150"/>
        <c:axId val="487168288"/>
        <c:axId val="4871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5D-4140-82BA-30A81289FA67}"/>
            </c:ext>
          </c:extLst>
        </c:ser>
        <c:dLbls>
          <c:showLegendKey val="0"/>
          <c:showVal val="0"/>
          <c:showCatName val="0"/>
          <c:showSerName val="0"/>
          <c:showPercent val="0"/>
          <c:showBubbleSize val="0"/>
        </c:dLbls>
        <c:marker val="1"/>
        <c:smooth val="0"/>
        <c:axId val="487168288"/>
        <c:axId val="487169072"/>
      </c:lineChart>
      <c:dateAx>
        <c:axId val="487168288"/>
        <c:scaling>
          <c:orientation val="minMax"/>
        </c:scaling>
        <c:delete val="1"/>
        <c:axPos val="b"/>
        <c:numFmt formatCode="&quot;H&quot;yy" sourceLinked="1"/>
        <c:majorTickMark val="none"/>
        <c:minorTickMark val="none"/>
        <c:tickLblPos val="none"/>
        <c:crossAx val="487169072"/>
        <c:crosses val="autoZero"/>
        <c:auto val="1"/>
        <c:lblOffset val="100"/>
        <c:baseTimeUnit val="years"/>
      </c:dateAx>
      <c:valAx>
        <c:axId val="48716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1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569.70000000000005</c:v>
                </c:pt>
                <c:pt idx="1">
                  <c:v>472.67</c:v>
                </c:pt>
                <c:pt idx="2">
                  <c:v>441.1</c:v>
                </c:pt>
                <c:pt idx="3">
                  <c:v>447.11</c:v>
                </c:pt>
                <c:pt idx="4">
                  <c:v>391.81</c:v>
                </c:pt>
              </c:numCache>
            </c:numRef>
          </c:val>
          <c:extLst>
            <c:ext xmlns:c16="http://schemas.microsoft.com/office/drawing/2014/chart" uri="{C3380CC4-5D6E-409C-BE32-E72D297353CC}">
              <c16:uniqueId val="{00000000-4977-4B4D-AE7D-8BD3EA12CA48}"/>
            </c:ext>
          </c:extLst>
        </c:ser>
        <c:dLbls>
          <c:showLegendKey val="0"/>
          <c:showVal val="0"/>
          <c:showCatName val="0"/>
          <c:showSerName val="0"/>
          <c:showPercent val="0"/>
          <c:showBubbleSize val="0"/>
        </c:dLbls>
        <c:gapWidth val="150"/>
        <c:axId val="487165936"/>
        <c:axId val="4871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4977-4B4D-AE7D-8BD3EA12CA48}"/>
            </c:ext>
          </c:extLst>
        </c:ser>
        <c:dLbls>
          <c:showLegendKey val="0"/>
          <c:showVal val="0"/>
          <c:showCatName val="0"/>
          <c:showSerName val="0"/>
          <c:showPercent val="0"/>
          <c:showBubbleSize val="0"/>
        </c:dLbls>
        <c:marker val="1"/>
        <c:smooth val="0"/>
        <c:axId val="487165936"/>
        <c:axId val="487169856"/>
      </c:lineChart>
      <c:dateAx>
        <c:axId val="487165936"/>
        <c:scaling>
          <c:orientation val="minMax"/>
        </c:scaling>
        <c:delete val="1"/>
        <c:axPos val="b"/>
        <c:numFmt formatCode="&quot;H&quot;yy" sourceLinked="1"/>
        <c:majorTickMark val="none"/>
        <c:minorTickMark val="none"/>
        <c:tickLblPos val="none"/>
        <c:crossAx val="487169856"/>
        <c:crosses val="autoZero"/>
        <c:auto val="1"/>
        <c:lblOffset val="100"/>
        <c:baseTimeUnit val="years"/>
      </c:dateAx>
      <c:valAx>
        <c:axId val="48716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16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161.66999999999999</c:v>
                </c:pt>
                <c:pt idx="1">
                  <c:v>182.15</c:v>
                </c:pt>
                <c:pt idx="2">
                  <c:v>167.83</c:v>
                </c:pt>
                <c:pt idx="3">
                  <c:v>152.83000000000001</c:v>
                </c:pt>
                <c:pt idx="4">
                  <c:v>152.94999999999999</c:v>
                </c:pt>
              </c:numCache>
            </c:numRef>
          </c:val>
          <c:extLst>
            <c:ext xmlns:c16="http://schemas.microsoft.com/office/drawing/2014/chart" uri="{C3380CC4-5D6E-409C-BE32-E72D297353CC}">
              <c16:uniqueId val="{00000000-BE68-462F-ABEB-38B3C7E99922}"/>
            </c:ext>
          </c:extLst>
        </c:ser>
        <c:dLbls>
          <c:showLegendKey val="0"/>
          <c:showVal val="0"/>
          <c:showCatName val="0"/>
          <c:showSerName val="0"/>
          <c:showPercent val="0"/>
          <c:showBubbleSize val="0"/>
        </c:dLbls>
        <c:gapWidth val="150"/>
        <c:axId val="487167896"/>
        <c:axId val="48716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E68-462F-ABEB-38B3C7E99922}"/>
            </c:ext>
          </c:extLst>
        </c:ser>
        <c:dLbls>
          <c:showLegendKey val="0"/>
          <c:showVal val="0"/>
          <c:showCatName val="0"/>
          <c:showSerName val="0"/>
          <c:showPercent val="0"/>
          <c:showBubbleSize val="0"/>
        </c:dLbls>
        <c:marker val="1"/>
        <c:smooth val="0"/>
        <c:axId val="487167896"/>
        <c:axId val="487167112"/>
      </c:lineChart>
      <c:dateAx>
        <c:axId val="487167896"/>
        <c:scaling>
          <c:orientation val="minMax"/>
        </c:scaling>
        <c:delete val="1"/>
        <c:axPos val="b"/>
        <c:numFmt formatCode="&quot;H&quot;yy" sourceLinked="1"/>
        <c:majorTickMark val="none"/>
        <c:minorTickMark val="none"/>
        <c:tickLblPos val="none"/>
        <c:crossAx val="487167112"/>
        <c:crosses val="autoZero"/>
        <c:auto val="1"/>
        <c:lblOffset val="100"/>
        <c:baseTimeUnit val="years"/>
      </c:dateAx>
      <c:valAx>
        <c:axId val="48716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1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101.71</c:v>
                </c:pt>
                <c:pt idx="1">
                  <c:v>95.52</c:v>
                </c:pt>
                <c:pt idx="2">
                  <c:v>95.26</c:v>
                </c:pt>
                <c:pt idx="3">
                  <c:v>95.77</c:v>
                </c:pt>
                <c:pt idx="4">
                  <c:v>88.16</c:v>
                </c:pt>
              </c:numCache>
            </c:numRef>
          </c:val>
          <c:extLst>
            <c:ext xmlns:c16="http://schemas.microsoft.com/office/drawing/2014/chart" uri="{C3380CC4-5D6E-409C-BE32-E72D297353CC}">
              <c16:uniqueId val="{00000000-6109-4840-826E-A882620066CA}"/>
            </c:ext>
          </c:extLst>
        </c:ser>
        <c:dLbls>
          <c:showLegendKey val="0"/>
          <c:showVal val="0"/>
          <c:showCatName val="0"/>
          <c:showSerName val="0"/>
          <c:showPercent val="0"/>
          <c:showBubbleSize val="0"/>
        </c:dLbls>
        <c:gapWidth val="150"/>
        <c:axId val="487172992"/>
        <c:axId val="48716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6109-4840-826E-A882620066CA}"/>
            </c:ext>
          </c:extLst>
        </c:ser>
        <c:dLbls>
          <c:showLegendKey val="0"/>
          <c:showVal val="0"/>
          <c:showCatName val="0"/>
          <c:showSerName val="0"/>
          <c:showPercent val="0"/>
          <c:showBubbleSize val="0"/>
        </c:dLbls>
        <c:marker val="1"/>
        <c:smooth val="0"/>
        <c:axId val="487172992"/>
        <c:axId val="487166328"/>
      </c:lineChart>
      <c:dateAx>
        <c:axId val="487172992"/>
        <c:scaling>
          <c:orientation val="minMax"/>
        </c:scaling>
        <c:delete val="1"/>
        <c:axPos val="b"/>
        <c:numFmt formatCode="&quot;H&quot;yy" sourceLinked="1"/>
        <c:majorTickMark val="none"/>
        <c:minorTickMark val="none"/>
        <c:tickLblPos val="none"/>
        <c:crossAx val="487166328"/>
        <c:crosses val="autoZero"/>
        <c:auto val="1"/>
        <c:lblOffset val="100"/>
        <c:baseTimeUnit val="years"/>
      </c:dateAx>
      <c:valAx>
        <c:axId val="48716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184.47</c:v>
                </c:pt>
                <c:pt idx="1">
                  <c:v>196.57</c:v>
                </c:pt>
                <c:pt idx="2">
                  <c:v>197.08</c:v>
                </c:pt>
                <c:pt idx="3">
                  <c:v>195.85</c:v>
                </c:pt>
                <c:pt idx="4">
                  <c:v>191.33</c:v>
                </c:pt>
              </c:numCache>
            </c:numRef>
          </c:val>
          <c:extLst>
            <c:ext xmlns:c16="http://schemas.microsoft.com/office/drawing/2014/chart" uri="{C3380CC4-5D6E-409C-BE32-E72D297353CC}">
              <c16:uniqueId val="{00000000-BBE1-45C2-AA26-62B32DB80E9F}"/>
            </c:ext>
          </c:extLst>
        </c:ser>
        <c:dLbls>
          <c:showLegendKey val="0"/>
          <c:showVal val="0"/>
          <c:showCatName val="0"/>
          <c:showSerName val="0"/>
          <c:showPercent val="0"/>
          <c:showBubbleSize val="0"/>
        </c:dLbls>
        <c:gapWidth val="150"/>
        <c:axId val="487167504"/>
        <c:axId val="48717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BBE1-45C2-AA26-62B32DB80E9F}"/>
            </c:ext>
          </c:extLst>
        </c:ser>
        <c:dLbls>
          <c:showLegendKey val="0"/>
          <c:showVal val="0"/>
          <c:showCatName val="0"/>
          <c:showSerName val="0"/>
          <c:showPercent val="0"/>
          <c:showBubbleSize val="0"/>
        </c:dLbls>
        <c:marker val="1"/>
        <c:smooth val="0"/>
        <c:axId val="487167504"/>
        <c:axId val="487172208"/>
      </c:lineChart>
      <c:dateAx>
        <c:axId val="487167504"/>
        <c:scaling>
          <c:orientation val="minMax"/>
        </c:scaling>
        <c:delete val="1"/>
        <c:axPos val="b"/>
        <c:numFmt formatCode="&quot;H&quot;yy" sourceLinked="1"/>
        <c:majorTickMark val="none"/>
        <c:minorTickMark val="none"/>
        <c:tickLblPos val="none"/>
        <c:crossAx val="487172208"/>
        <c:crosses val="autoZero"/>
        <c:auto val="1"/>
        <c:lblOffset val="100"/>
        <c:baseTimeUnit val="years"/>
      </c:dateAx>
      <c:valAx>
        <c:axId val="48717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6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愛知県　豊田市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A1</v>
      </c>
      <c r="X8" s="89"/>
      <c r="Y8" s="89"/>
      <c r="Z8" s="89"/>
      <c r="AA8" s="89"/>
      <c r="AB8" s="89"/>
      <c r="AC8" s="89"/>
      <c r="AD8" s="89" t="str">
        <f>データ!$M$6</f>
        <v>自治体職員</v>
      </c>
      <c r="AE8" s="89"/>
      <c r="AF8" s="89"/>
      <c r="AG8" s="89"/>
      <c r="AH8" s="89"/>
      <c r="AI8" s="89"/>
      <c r="AJ8" s="89"/>
      <c r="AK8" s="4"/>
      <c r="AL8" s="77">
        <f>データ!$R$6</f>
        <v>422225</v>
      </c>
      <c r="AM8" s="77"/>
      <c r="AN8" s="77"/>
      <c r="AO8" s="77"/>
      <c r="AP8" s="77"/>
      <c r="AQ8" s="77"/>
      <c r="AR8" s="77"/>
      <c r="AS8" s="77"/>
      <c r="AT8" s="73">
        <f>データ!$S$6</f>
        <v>918.32</v>
      </c>
      <c r="AU8" s="74"/>
      <c r="AV8" s="74"/>
      <c r="AW8" s="74"/>
      <c r="AX8" s="74"/>
      <c r="AY8" s="74"/>
      <c r="AZ8" s="74"/>
      <c r="BA8" s="74"/>
      <c r="BB8" s="76">
        <f>データ!$T$6</f>
        <v>459.78</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88.27</v>
      </c>
      <c r="J10" s="74"/>
      <c r="K10" s="74"/>
      <c r="L10" s="74"/>
      <c r="M10" s="74"/>
      <c r="N10" s="74"/>
      <c r="O10" s="75"/>
      <c r="P10" s="76">
        <f>データ!$P$6</f>
        <v>99.95</v>
      </c>
      <c r="Q10" s="76"/>
      <c r="R10" s="76"/>
      <c r="S10" s="76"/>
      <c r="T10" s="76"/>
      <c r="U10" s="76"/>
      <c r="V10" s="76"/>
      <c r="W10" s="77">
        <f>データ!$Q$6</f>
        <v>2761</v>
      </c>
      <c r="X10" s="77"/>
      <c r="Y10" s="77"/>
      <c r="Z10" s="77"/>
      <c r="AA10" s="77"/>
      <c r="AB10" s="77"/>
      <c r="AC10" s="77"/>
      <c r="AD10" s="2"/>
      <c r="AE10" s="2"/>
      <c r="AF10" s="2"/>
      <c r="AG10" s="2"/>
      <c r="AH10" s="4"/>
      <c r="AI10" s="4"/>
      <c r="AJ10" s="4"/>
      <c r="AK10" s="4"/>
      <c r="AL10" s="77">
        <f>データ!$U$6</f>
        <v>421083</v>
      </c>
      <c r="AM10" s="77"/>
      <c r="AN10" s="77"/>
      <c r="AO10" s="77"/>
      <c r="AP10" s="77"/>
      <c r="AQ10" s="77"/>
      <c r="AR10" s="77"/>
      <c r="AS10" s="77"/>
      <c r="AT10" s="73">
        <f>データ!$V$6</f>
        <v>567.63</v>
      </c>
      <c r="AU10" s="74"/>
      <c r="AV10" s="74"/>
      <c r="AW10" s="74"/>
      <c r="AX10" s="74"/>
      <c r="AY10" s="74"/>
      <c r="AZ10" s="74"/>
      <c r="BA10" s="74"/>
      <c r="BB10" s="76">
        <f>データ!$W$6</f>
        <v>741.83</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Y2Uf7dSPy8mlFAINo3K86TiYvx+pZHAKhXZjg86++8W4Q6epV/RWvSNZis/c0IhWSjxqpc47ZjAU+RWUUQiMg==" saltValue="HgiA52V9gBmLrl8xEh6f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232114</v>
      </c>
      <c r="D6" s="34">
        <f t="shared" si="3"/>
        <v>46</v>
      </c>
      <c r="E6" s="34">
        <f t="shared" si="3"/>
        <v>1</v>
      </c>
      <c r="F6" s="34">
        <f t="shared" si="3"/>
        <v>0</v>
      </c>
      <c r="G6" s="34">
        <f t="shared" si="3"/>
        <v>1</v>
      </c>
      <c r="H6" s="34" t="str">
        <f t="shared" si="3"/>
        <v>愛知県　豊田市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88.27</v>
      </c>
      <c r="P6" s="35">
        <f t="shared" si="3"/>
        <v>99.95</v>
      </c>
      <c r="Q6" s="35">
        <f t="shared" si="3"/>
        <v>2761</v>
      </c>
      <c r="R6" s="35">
        <f t="shared" si="3"/>
        <v>422225</v>
      </c>
      <c r="S6" s="35">
        <f t="shared" si="3"/>
        <v>918.32</v>
      </c>
      <c r="T6" s="35">
        <f t="shared" si="3"/>
        <v>459.78</v>
      </c>
      <c r="U6" s="35">
        <f t="shared" si="3"/>
        <v>421083</v>
      </c>
      <c r="V6" s="35">
        <f t="shared" si="3"/>
        <v>567.63</v>
      </c>
      <c r="W6" s="35">
        <f t="shared" si="3"/>
        <v>741.83</v>
      </c>
      <c r="X6" s="36">
        <f>IF(X7="",NA(),X7)</f>
        <v>105.65</v>
      </c>
      <c r="Y6" s="36">
        <f t="shared" ref="Y6:AG6" si="4">IF(Y7="",NA(),Y7)</f>
        <v>104.03</v>
      </c>
      <c r="Z6" s="36">
        <f t="shared" si="4"/>
        <v>104.07</v>
      </c>
      <c r="AA6" s="36">
        <f t="shared" si="4"/>
        <v>104.99</v>
      </c>
      <c r="AB6" s="36">
        <f t="shared" si="4"/>
        <v>105.32</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569.70000000000005</v>
      </c>
      <c r="AU6" s="36">
        <f t="shared" ref="AU6:BC6" si="6">IF(AU7="",NA(),AU7)</f>
        <v>472.67</v>
      </c>
      <c r="AV6" s="36">
        <f t="shared" si="6"/>
        <v>441.1</v>
      </c>
      <c r="AW6" s="36">
        <f t="shared" si="6"/>
        <v>447.11</v>
      </c>
      <c r="AX6" s="36">
        <f t="shared" si="6"/>
        <v>391.81</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161.66999999999999</v>
      </c>
      <c r="BF6" s="36">
        <f t="shared" ref="BF6:BN6" si="7">IF(BF7="",NA(),BF7)</f>
        <v>182.15</v>
      </c>
      <c r="BG6" s="36">
        <f t="shared" si="7"/>
        <v>167.83</v>
      </c>
      <c r="BH6" s="36">
        <f t="shared" si="7"/>
        <v>152.83000000000001</v>
      </c>
      <c r="BI6" s="36">
        <f t="shared" si="7"/>
        <v>152.94999999999999</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101.71</v>
      </c>
      <c r="BQ6" s="36">
        <f t="shared" ref="BQ6:BY6" si="8">IF(BQ7="",NA(),BQ7)</f>
        <v>95.52</v>
      </c>
      <c r="BR6" s="36">
        <f t="shared" si="8"/>
        <v>95.26</v>
      </c>
      <c r="BS6" s="36">
        <f t="shared" si="8"/>
        <v>95.77</v>
      </c>
      <c r="BT6" s="36">
        <f t="shared" si="8"/>
        <v>88.16</v>
      </c>
      <c r="BU6" s="36">
        <f t="shared" si="8"/>
        <v>110.87</v>
      </c>
      <c r="BV6" s="36">
        <f t="shared" si="8"/>
        <v>110.3</v>
      </c>
      <c r="BW6" s="36">
        <f t="shared" si="8"/>
        <v>109.12</v>
      </c>
      <c r="BX6" s="36">
        <f t="shared" si="8"/>
        <v>107.42</v>
      </c>
      <c r="BY6" s="36">
        <f t="shared" si="8"/>
        <v>105.07</v>
      </c>
      <c r="BZ6" s="35" t="str">
        <f>IF(BZ7="","",IF(BZ7="-","【-】","【"&amp;SUBSTITUTE(TEXT(BZ7,"#,##0.00"),"-","△")&amp;"】"))</f>
        <v>【100.05】</v>
      </c>
      <c r="CA6" s="36">
        <f>IF(CA7="",NA(),CA7)</f>
        <v>184.47</v>
      </c>
      <c r="CB6" s="36">
        <f t="shared" ref="CB6:CJ6" si="9">IF(CB7="",NA(),CB7)</f>
        <v>196.57</v>
      </c>
      <c r="CC6" s="36">
        <f t="shared" si="9"/>
        <v>197.08</v>
      </c>
      <c r="CD6" s="36">
        <f t="shared" si="9"/>
        <v>195.85</v>
      </c>
      <c r="CE6" s="36">
        <f t="shared" si="9"/>
        <v>191.33</v>
      </c>
      <c r="CF6" s="36">
        <f t="shared" si="9"/>
        <v>150.54</v>
      </c>
      <c r="CG6" s="36">
        <f t="shared" si="9"/>
        <v>151.85</v>
      </c>
      <c r="CH6" s="36">
        <f t="shared" si="9"/>
        <v>153.88</v>
      </c>
      <c r="CI6" s="36">
        <f t="shared" si="9"/>
        <v>157.19</v>
      </c>
      <c r="CJ6" s="36">
        <f t="shared" si="9"/>
        <v>153.71</v>
      </c>
      <c r="CK6" s="35" t="str">
        <f>IF(CK7="","",IF(CK7="-","【-】","【"&amp;SUBSTITUTE(TEXT(CK7,"#,##0.00"),"-","△")&amp;"】"))</f>
        <v>【166.40】</v>
      </c>
      <c r="CL6" s="36">
        <f>IF(CL7="",NA(),CL7)</f>
        <v>81.25</v>
      </c>
      <c r="CM6" s="36">
        <f t="shared" ref="CM6:CU6" si="10">IF(CM7="",NA(),CM7)</f>
        <v>70.53</v>
      </c>
      <c r="CN6" s="36">
        <f t="shared" si="10"/>
        <v>70.58</v>
      </c>
      <c r="CO6" s="36">
        <f t="shared" si="10"/>
        <v>70.739999999999995</v>
      </c>
      <c r="CP6" s="36">
        <f t="shared" si="10"/>
        <v>71.17</v>
      </c>
      <c r="CQ6" s="36">
        <f t="shared" si="10"/>
        <v>63.18</v>
      </c>
      <c r="CR6" s="36">
        <f t="shared" si="10"/>
        <v>63.54</v>
      </c>
      <c r="CS6" s="36">
        <f t="shared" si="10"/>
        <v>63.53</v>
      </c>
      <c r="CT6" s="36">
        <f t="shared" si="10"/>
        <v>63.16</v>
      </c>
      <c r="CU6" s="36">
        <f t="shared" si="10"/>
        <v>64.41</v>
      </c>
      <c r="CV6" s="35" t="str">
        <f>IF(CV7="","",IF(CV7="-","【-】","【"&amp;SUBSTITUTE(TEXT(CV7,"#,##0.00"),"-","△")&amp;"】"))</f>
        <v>【60.69】</v>
      </c>
      <c r="CW6" s="36">
        <f>IF(CW7="",NA(),CW7)</f>
        <v>91.08</v>
      </c>
      <c r="CX6" s="36">
        <f t="shared" ref="CX6:DF6" si="11">IF(CX7="",NA(),CX7)</f>
        <v>90.07</v>
      </c>
      <c r="CY6" s="36">
        <f t="shared" si="11"/>
        <v>89.83</v>
      </c>
      <c r="CZ6" s="36">
        <f t="shared" si="11"/>
        <v>89.06</v>
      </c>
      <c r="DA6" s="36">
        <f t="shared" si="11"/>
        <v>89.54</v>
      </c>
      <c r="DB6" s="36">
        <f t="shared" si="11"/>
        <v>91.6</v>
      </c>
      <c r="DC6" s="36">
        <f t="shared" si="11"/>
        <v>91.48</v>
      </c>
      <c r="DD6" s="36">
        <f t="shared" si="11"/>
        <v>91.58</v>
      </c>
      <c r="DE6" s="36">
        <f t="shared" si="11"/>
        <v>91.48</v>
      </c>
      <c r="DF6" s="36">
        <f t="shared" si="11"/>
        <v>91.64</v>
      </c>
      <c r="DG6" s="35" t="str">
        <f>IF(DG7="","",IF(DG7="-","【-】","【"&amp;SUBSTITUTE(TEXT(DG7,"#,##0.00"),"-","△")&amp;"】"))</f>
        <v>【89.82】</v>
      </c>
      <c r="DH6" s="36">
        <f>IF(DH7="",NA(),DH7)</f>
        <v>45.57</v>
      </c>
      <c r="DI6" s="36">
        <f t="shared" ref="DI6:DQ6" si="12">IF(DI7="",NA(),DI7)</f>
        <v>42.95</v>
      </c>
      <c r="DJ6" s="36">
        <f t="shared" si="12"/>
        <v>44.14</v>
      </c>
      <c r="DK6" s="36">
        <f t="shared" si="12"/>
        <v>45.2</v>
      </c>
      <c r="DL6" s="36">
        <f t="shared" si="12"/>
        <v>46.41</v>
      </c>
      <c r="DM6" s="36">
        <f t="shared" si="12"/>
        <v>49.1</v>
      </c>
      <c r="DN6" s="36">
        <f t="shared" si="12"/>
        <v>49.66</v>
      </c>
      <c r="DO6" s="36">
        <f t="shared" si="12"/>
        <v>50.41</v>
      </c>
      <c r="DP6" s="36">
        <f t="shared" si="12"/>
        <v>51.13</v>
      </c>
      <c r="DQ6" s="36">
        <f t="shared" si="12"/>
        <v>51.62</v>
      </c>
      <c r="DR6" s="35" t="str">
        <f>IF(DR7="","",IF(DR7="-","【-】","【"&amp;SUBSTITUTE(TEXT(DR7,"#,##0.00"),"-","△")&amp;"】"))</f>
        <v>【50.19】</v>
      </c>
      <c r="DS6" s="36">
        <f>IF(DS7="",NA(),DS7)</f>
        <v>8.18</v>
      </c>
      <c r="DT6" s="36">
        <f t="shared" ref="DT6:EB6" si="13">IF(DT7="",NA(),DT7)</f>
        <v>10.4</v>
      </c>
      <c r="DU6" s="36">
        <f t="shared" si="13"/>
        <v>11.33</v>
      </c>
      <c r="DV6" s="36">
        <f t="shared" si="13"/>
        <v>13.07</v>
      </c>
      <c r="DW6" s="36">
        <f t="shared" si="13"/>
        <v>13.16</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0.9</v>
      </c>
      <c r="EE6" s="36">
        <f t="shared" ref="EE6:EM6" si="14">IF(EE7="",NA(),EE7)</f>
        <v>0.76</v>
      </c>
      <c r="EF6" s="36">
        <f t="shared" si="14"/>
        <v>1.1100000000000001</v>
      </c>
      <c r="EG6" s="36">
        <f t="shared" si="14"/>
        <v>1.08</v>
      </c>
      <c r="EH6" s="36">
        <f t="shared" si="14"/>
        <v>0.99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232114</v>
      </c>
      <c r="D7" s="38">
        <v>46</v>
      </c>
      <c r="E7" s="38">
        <v>1</v>
      </c>
      <c r="F7" s="38">
        <v>0</v>
      </c>
      <c r="G7" s="38">
        <v>1</v>
      </c>
      <c r="H7" s="38" t="s">
        <v>93</v>
      </c>
      <c r="I7" s="38" t="s">
        <v>94</v>
      </c>
      <c r="J7" s="38" t="s">
        <v>95</v>
      </c>
      <c r="K7" s="38" t="s">
        <v>96</v>
      </c>
      <c r="L7" s="38" t="s">
        <v>97</v>
      </c>
      <c r="M7" s="38" t="s">
        <v>98</v>
      </c>
      <c r="N7" s="39" t="s">
        <v>99</v>
      </c>
      <c r="O7" s="39">
        <v>88.27</v>
      </c>
      <c r="P7" s="39">
        <v>99.95</v>
      </c>
      <c r="Q7" s="39">
        <v>2761</v>
      </c>
      <c r="R7" s="39">
        <v>422225</v>
      </c>
      <c r="S7" s="39">
        <v>918.32</v>
      </c>
      <c r="T7" s="39">
        <v>459.78</v>
      </c>
      <c r="U7" s="39">
        <v>421083</v>
      </c>
      <c r="V7" s="39">
        <v>567.63</v>
      </c>
      <c r="W7" s="39">
        <v>741.83</v>
      </c>
      <c r="X7" s="39">
        <v>105.65</v>
      </c>
      <c r="Y7" s="39">
        <v>104.03</v>
      </c>
      <c r="Z7" s="39">
        <v>104.07</v>
      </c>
      <c r="AA7" s="39">
        <v>104.99</v>
      </c>
      <c r="AB7" s="39">
        <v>105.32</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569.70000000000005</v>
      </c>
      <c r="AU7" s="39">
        <v>472.67</v>
      </c>
      <c r="AV7" s="39">
        <v>441.1</v>
      </c>
      <c r="AW7" s="39">
        <v>447.11</v>
      </c>
      <c r="AX7" s="39">
        <v>391.81</v>
      </c>
      <c r="AY7" s="39">
        <v>249.08</v>
      </c>
      <c r="AZ7" s="39">
        <v>254.05</v>
      </c>
      <c r="BA7" s="39">
        <v>258.22000000000003</v>
      </c>
      <c r="BB7" s="39">
        <v>250.03</v>
      </c>
      <c r="BC7" s="39">
        <v>239.45</v>
      </c>
      <c r="BD7" s="39">
        <v>260.31</v>
      </c>
      <c r="BE7" s="39">
        <v>161.66999999999999</v>
      </c>
      <c r="BF7" s="39">
        <v>182.15</v>
      </c>
      <c r="BG7" s="39">
        <v>167.83</v>
      </c>
      <c r="BH7" s="39">
        <v>152.83000000000001</v>
      </c>
      <c r="BI7" s="39">
        <v>152.94999999999999</v>
      </c>
      <c r="BJ7" s="39">
        <v>266.66000000000003</v>
      </c>
      <c r="BK7" s="39">
        <v>258.63</v>
      </c>
      <c r="BL7" s="39">
        <v>255.12</v>
      </c>
      <c r="BM7" s="39">
        <v>254.19</v>
      </c>
      <c r="BN7" s="39">
        <v>259.56</v>
      </c>
      <c r="BO7" s="39">
        <v>275.67</v>
      </c>
      <c r="BP7" s="39">
        <v>101.71</v>
      </c>
      <c r="BQ7" s="39">
        <v>95.52</v>
      </c>
      <c r="BR7" s="39">
        <v>95.26</v>
      </c>
      <c r="BS7" s="39">
        <v>95.77</v>
      </c>
      <c r="BT7" s="39">
        <v>88.16</v>
      </c>
      <c r="BU7" s="39">
        <v>110.87</v>
      </c>
      <c r="BV7" s="39">
        <v>110.3</v>
      </c>
      <c r="BW7" s="39">
        <v>109.12</v>
      </c>
      <c r="BX7" s="39">
        <v>107.42</v>
      </c>
      <c r="BY7" s="39">
        <v>105.07</v>
      </c>
      <c r="BZ7" s="39">
        <v>100.05</v>
      </c>
      <c r="CA7" s="39">
        <v>184.47</v>
      </c>
      <c r="CB7" s="39">
        <v>196.57</v>
      </c>
      <c r="CC7" s="39">
        <v>197.08</v>
      </c>
      <c r="CD7" s="39">
        <v>195.85</v>
      </c>
      <c r="CE7" s="39">
        <v>191.33</v>
      </c>
      <c r="CF7" s="39">
        <v>150.54</v>
      </c>
      <c r="CG7" s="39">
        <v>151.85</v>
      </c>
      <c r="CH7" s="39">
        <v>153.88</v>
      </c>
      <c r="CI7" s="39">
        <v>157.19</v>
      </c>
      <c r="CJ7" s="39">
        <v>153.71</v>
      </c>
      <c r="CK7" s="39">
        <v>166.4</v>
      </c>
      <c r="CL7" s="39">
        <v>81.25</v>
      </c>
      <c r="CM7" s="39">
        <v>70.53</v>
      </c>
      <c r="CN7" s="39">
        <v>70.58</v>
      </c>
      <c r="CO7" s="39">
        <v>70.739999999999995</v>
      </c>
      <c r="CP7" s="39">
        <v>71.17</v>
      </c>
      <c r="CQ7" s="39">
        <v>63.18</v>
      </c>
      <c r="CR7" s="39">
        <v>63.54</v>
      </c>
      <c r="CS7" s="39">
        <v>63.53</v>
      </c>
      <c r="CT7" s="39">
        <v>63.16</v>
      </c>
      <c r="CU7" s="39">
        <v>64.41</v>
      </c>
      <c r="CV7" s="39">
        <v>60.69</v>
      </c>
      <c r="CW7" s="39">
        <v>91.08</v>
      </c>
      <c r="CX7" s="39">
        <v>90.07</v>
      </c>
      <c r="CY7" s="39">
        <v>89.83</v>
      </c>
      <c r="CZ7" s="39">
        <v>89.06</v>
      </c>
      <c r="DA7" s="39">
        <v>89.54</v>
      </c>
      <c r="DB7" s="39">
        <v>91.6</v>
      </c>
      <c r="DC7" s="39">
        <v>91.48</v>
      </c>
      <c r="DD7" s="39">
        <v>91.58</v>
      </c>
      <c r="DE7" s="39">
        <v>91.48</v>
      </c>
      <c r="DF7" s="39">
        <v>91.64</v>
      </c>
      <c r="DG7" s="39">
        <v>89.82</v>
      </c>
      <c r="DH7" s="39">
        <v>45.57</v>
      </c>
      <c r="DI7" s="39">
        <v>42.95</v>
      </c>
      <c r="DJ7" s="39">
        <v>44.14</v>
      </c>
      <c r="DK7" s="39">
        <v>45.2</v>
      </c>
      <c r="DL7" s="39">
        <v>46.41</v>
      </c>
      <c r="DM7" s="39">
        <v>49.1</v>
      </c>
      <c r="DN7" s="39">
        <v>49.66</v>
      </c>
      <c r="DO7" s="39">
        <v>50.41</v>
      </c>
      <c r="DP7" s="39">
        <v>51.13</v>
      </c>
      <c r="DQ7" s="39">
        <v>51.62</v>
      </c>
      <c r="DR7" s="39">
        <v>50.19</v>
      </c>
      <c r="DS7" s="39">
        <v>8.18</v>
      </c>
      <c r="DT7" s="39">
        <v>10.4</v>
      </c>
      <c r="DU7" s="39">
        <v>11.33</v>
      </c>
      <c r="DV7" s="39">
        <v>13.07</v>
      </c>
      <c r="DW7" s="39">
        <v>13.16</v>
      </c>
      <c r="DX7" s="39">
        <v>17.420000000000002</v>
      </c>
      <c r="DY7" s="39">
        <v>18.940000000000001</v>
      </c>
      <c r="DZ7" s="39">
        <v>20.36</v>
      </c>
      <c r="EA7" s="39">
        <v>22.41</v>
      </c>
      <c r="EB7" s="39">
        <v>23.68</v>
      </c>
      <c r="EC7" s="39">
        <v>20.63</v>
      </c>
      <c r="ED7" s="39">
        <v>0.9</v>
      </c>
      <c r="EE7" s="39">
        <v>0.76</v>
      </c>
      <c r="EF7" s="39">
        <v>1.1100000000000001</v>
      </c>
      <c r="EG7" s="39">
        <v>1.08</v>
      </c>
      <c r="EH7" s="39">
        <v>0.99</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2022-01-27T02:53:00Z</cp:lastPrinted>
  <dcterms:created xsi:type="dcterms:W3CDTF">2021-12-03T06:51:31Z</dcterms:created>
  <dcterms:modified xsi:type="dcterms:W3CDTF">2022-01-27T02:53:02Z</dcterms:modified>
  <cp:category/>
</cp:coreProperties>
</file>